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SRPLC-ข้อมูลบริษัท (ACT)\FS Audit\Audit\FS 2020\Q4'2020\ELCID\"/>
    </mc:Choice>
  </mc:AlternateContent>
  <bookViews>
    <workbookView xWindow="-120" yWindow="-120" windowWidth="29040" windowHeight="15840" tabRatio="649"/>
  </bookViews>
  <sheets>
    <sheet name="Eng 7-9" sheetId="3" r:id="rId1"/>
    <sheet name="P&amp;L -Eng 10-11" sheetId="4" r:id="rId2"/>
    <sheet name="Eng 12" sheetId="5" r:id="rId3"/>
    <sheet name="Eng 13" sheetId="6" r:id="rId4"/>
    <sheet name="Eng 14-15" sheetId="2" r:id="rId5"/>
  </sheets>
  <calcPr calcId="162913"/>
</workbook>
</file>

<file path=xl/calcChain.xml><?xml version="1.0" encoding="utf-8"?>
<calcChain xmlns="http://schemas.openxmlformats.org/spreadsheetml/2006/main">
  <c r="J114" i="4" l="1"/>
  <c r="F114" i="4"/>
  <c r="F107" i="4"/>
  <c r="F109" i="4" s="1"/>
  <c r="F103" i="2"/>
  <c r="J33" i="2"/>
  <c r="J48" i="2"/>
  <c r="J54" i="2" s="1"/>
  <c r="G98" i="3"/>
  <c r="G87" i="3"/>
  <c r="G100" i="3" s="1"/>
  <c r="G143" i="3" s="1"/>
  <c r="J109" i="2"/>
  <c r="W35" i="5"/>
  <c r="AA35" i="5"/>
  <c r="W34" i="5"/>
  <c r="AA34" i="5" s="1"/>
  <c r="T29" i="6"/>
  <c r="T15" i="6"/>
  <c r="T19" i="6" s="1"/>
  <c r="T30" i="6"/>
  <c r="W37" i="5"/>
  <c r="AA37" i="5"/>
  <c r="J107" i="4"/>
  <c r="J109" i="4" s="1"/>
  <c r="J102" i="4"/>
  <c r="F102" i="4"/>
  <c r="J90" i="4"/>
  <c r="J93" i="4" s="1"/>
  <c r="F90" i="4"/>
  <c r="F80" i="4"/>
  <c r="J18" i="4"/>
  <c r="F26" i="4"/>
  <c r="F18" i="4"/>
  <c r="G137" i="3"/>
  <c r="G141" i="3"/>
  <c r="AA14" i="5"/>
  <c r="R28" i="6"/>
  <c r="R32" i="6" s="1"/>
  <c r="P28" i="6"/>
  <c r="N28" i="6"/>
  <c r="N32" i="6" s="1"/>
  <c r="L28" i="6"/>
  <c r="L32" i="6"/>
  <c r="J28" i="6"/>
  <c r="J32" i="6" s="1"/>
  <c r="H28" i="6"/>
  <c r="H32" i="6"/>
  <c r="T25" i="6"/>
  <c r="T28" i="6" s="1"/>
  <c r="T32" i="6" s="1"/>
  <c r="W29" i="5"/>
  <c r="W32" i="5"/>
  <c r="W39" i="5" s="1"/>
  <c r="AA39" i="5" s="1"/>
  <c r="Y32" i="5"/>
  <c r="Y39" i="5" s="1"/>
  <c r="U32" i="5"/>
  <c r="U39" i="5"/>
  <c r="S32" i="5"/>
  <c r="S39" i="5" s="1"/>
  <c r="Q32" i="5"/>
  <c r="Q39" i="5" s="1"/>
  <c r="O32" i="5"/>
  <c r="O39" i="5"/>
  <c r="M32" i="5"/>
  <c r="M39" i="5" s="1"/>
  <c r="K32" i="5"/>
  <c r="K39" i="5"/>
  <c r="I32" i="5"/>
  <c r="I39" i="5" s="1"/>
  <c r="L90" i="4"/>
  <c r="L93" i="4" s="1"/>
  <c r="H90" i="4"/>
  <c r="L80" i="4"/>
  <c r="J80" i="4"/>
  <c r="H80" i="4"/>
  <c r="H93" i="4" s="1"/>
  <c r="L103" i="2"/>
  <c r="L85" i="2"/>
  <c r="L33" i="2"/>
  <c r="L48" i="2"/>
  <c r="L54" i="2" s="1"/>
  <c r="H103" i="2"/>
  <c r="H85" i="2"/>
  <c r="H33" i="2"/>
  <c r="H48" i="2" s="1"/>
  <c r="H54" i="2" s="1"/>
  <c r="I24" i="5"/>
  <c r="L109" i="4"/>
  <c r="L102" i="4"/>
  <c r="L26" i="4"/>
  <c r="L18" i="4"/>
  <c r="H109" i="4"/>
  <c r="H102" i="4"/>
  <c r="H26" i="4"/>
  <c r="H18" i="4"/>
  <c r="H28" i="4" s="1"/>
  <c r="H38" i="4" s="1"/>
  <c r="H41" i="4" s="1"/>
  <c r="H96" i="4" s="1"/>
  <c r="M137" i="3"/>
  <c r="M141" i="3" s="1"/>
  <c r="M98" i="3"/>
  <c r="M87" i="3"/>
  <c r="M100" i="3" s="1"/>
  <c r="M143" i="3" s="1"/>
  <c r="M48" i="3"/>
  <c r="M28" i="3"/>
  <c r="M50" i="3"/>
  <c r="I137" i="3"/>
  <c r="I141" i="3" s="1"/>
  <c r="I98" i="3"/>
  <c r="I87" i="3"/>
  <c r="I100" i="3" s="1"/>
  <c r="I48" i="3"/>
  <c r="I50" i="3" s="1"/>
  <c r="I28" i="3"/>
  <c r="U24" i="5"/>
  <c r="T17" i="6"/>
  <c r="T16" i="6"/>
  <c r="AA22" i="5"/>
  <c r="AA18" i="5"/>
  <c r="AA16" i="5"/>
  <c r="AA20" i="5"/>
  <c r="AA19" i="5"/>
  <c r="R19" i="6"/>
  <c r="J19" i="6"/>
  <c r="A57" i="3"/>
  <c r="A108" i="3" s="1"/>
  <c r="A61" i="2"/>
  <c r="A120" i="2" s="1"/>
  <c r="A64" i="2"/>
  <c r="L19" i="6"/>
  <c r="N19" i="6"/>
  <c r="P19" i="6"/>
  <c r="A36" i="6"/>
  <c r="A3" i="5"/>
  <c r="A3" i="6" s="1"/>
  <c r="K24" i="5"/>
  <c r="O24" i="5"/>
  <c r="Q24" i="5"/>
  <c r="S24" i="5"/>
  <c r="A44" i="5"/>
  <c r="A1" i="4"/>
  <c r="A56" i="4" s="1"/>
  <c r="A1" i="6"/>
  <c r="A55" i="4"/>
  <c r="A58" i="4"/>
  <c r="A105" i="3"/>
  <c r="A156" i="3"/>
  <c r="A117" i="4" s="1"/>
  <c r="M24" i="5"/>
  <c r="H19" i="6"/>
  <c r="Y24" i="5"/>
  <c r="W24" i="5"/>
  <c r="J26" i="4"/>
  <c r="K87" i="3"/>
  <c r="G48" i="3"/>
  <c r="K48" i="3"/>
  <c r="K98" i="3"/>
  <c r="K137" i="3"/>
  <c r="K141" i="3"/>
  <c r="G28" i="3"/>
  <c r="K28" i="3"/>
  <c r="K50" i="3" s="1"/>
  <c r="J103" i="2"/>
  <c r="L109" i="2"/>
  <c r="F109" i="2"/>
  <c r="J85" i="2"/>
  <c r="H109" i="2"/>
  <c r="F85" i="2"/>
  <c r="F33" i="2"/>
  <c r="F48" i="2"/>
  <c r="F54" i="2"/>
  <c r="P32" i="6"/>
  <c r="AA29" i="5"/>
  <c r="AA24" i="5"/>
  <c r="L28" i="4"/>
  <c r="L38" i="4"/>
  <c r="L41" i="4" s="1"/>
  <c r="F93" i="4"/>
  <c r="F28" i="4"/>
  <c r="F38" i="4" s="1"/>
  <c r="F41" i="4" s="1"/>
  <c r="F96" i="4" s="1"/>
  <c r="J28" i="4"/>
  <c r="J38" i="4"/>
  <c r="J41" i="4" s="1"/>
  <c r="J96" i="4" s="1"/>
  <c r="K100" i="3"/>
  <c r="K143" i="3" s="1"/>
  <c r="G50" i="3"/>
  <c r="L96" i="4" l="1"/>
  <c r="I143" i="3"/>
  <c r="A1" i="5"/>
  <c r="AA32" i="5"/>
</calcChain>
</file>

<file path=xl/sharedStrings.xml><?xml version="1.0" encoding="utf-8"?>
<sst xmlns="http://schemas.openxmlformats.org/spreadsheetml/2006/main" count="489" uniqueCount="272">
  <si>
    <t xml:space="preserve">   </t>
  </si>
  <si>
    <t xml:space="preserve">   ชำระเต็มมูลค่าแล้วหุ้นละ 0.50 บาท</t>
  </si>
  <si>
    <t>Siamraj Public Company Limited</t>
  </si>
  <si>
    <t>Consolidated</t>
  </si>
  <si>
    <t>Thousand Baht</t>
  </si>
  <si>
    <t>31 December</t>
  </si>
  <si>
    <t>Notes</t>
  </si>
  <si>
    <t>Current assets</t>
  </si>
  <si>
    <t>Assets</t>
  </si>
  <si>
    <t>Short-term investments</t>
  </si>
  <si>
    <t>Short-term loans to related parties</t>
  </si>
  <si>
    <t>Total current assets</t>
  </si>
  <si>
    <t>Non-current assets</t>
  </si>
  <si>
    <t>Property, plant and equipment, net</t>
  </si>
  <si>
    <t>Total non-current assets</t>
  </si>
  <si>
    <t>Total assets</t>
  </si>
  <si>
    <t>Unbilled receivables under construction</t>
  </si>
  <si>
    <t>used as collateral</t>
  </si>
  <si>
    <t>Current liabilities</t>
  </si>
  <si>
    <t>Trade and other payables</t>
  </si>
  <si>
    <t>Other current liabilities</t>
  </si>
  <si>
    <t>contracts</t>
  </si>
  <si>
    <t xml:space="preserve">Advance received under construction </t>
  </si>
  <si>
    <t>Total current liabilities</t>
  </si>
  <si>
    <t>Non-current liabilities</t>
  </si>
  <si>
    <t>Retirement benefit obligations</t>
  </si>
  <si>
    <t xml:space="preserve">Total non-current liabilities </t>
  </si>
  <si>
    <t>Total liabilities</t>
  </si>
  <si>
    <t>Share capital</t>
  </si>
  <si>
    <t>Authorised share capital</t>
  </si>
  <si>
    <t>Issued and paid-up share capital</t>
  </si>
  <si>
    <t>Appropriated - Legal reserve</t>
  </si>
  <si>
    <t>Unappropriated</t>
  </si>
  <si>
    <t>Other component of equity</t>
  </si>
  <si>
    <t>Non-controlling interests</t>
  </si>
  <si>
    <t>at par value of Baht 0.50 each</t>
  </si>
  <si>
    <t xml:space="preserve">fully paid-up of Baht 0.50 each </t>
  </si>
  <si>
    <t>Premium on share-based payment</t>
  </si>
  <si>
    <t>Premium on share capital</t>
  </si>
  <si>
    <t>Cash and cash equivalents</t>
  </si>
  <si>
    <t>Other current assets</t>
  </si>
  <si>
    <t>Deposits at financial institutions</t>
  </si>
  <si>
    <t>Intangible assets, net</t>
  </si>
  <si>
    <t>Statement of Financial Position</t>
  </si>
  <si>
    <t>Selling expenses</t>
  </si>
  <si>
    <t>Administrative expenses</t>
  </si>
  <si>
    <t>Income tax expense</t>
  </si>
  <si>
    <t>Revenues</t>
  </si>
  <si>
    <t>Total revenues</t>
  </si>
  <si>
    <t>Total costs</t>
  </si>
  <si>
    <t>rendering of services</t>
  </si>
  <si>
    <t xml:space="preserve">Revenues from sales of goods and </t>
  </si>
  <si>
    <t>of services</t>
  </si>
  <si>
    <t xml:space="preserve">Costs of sales of goods and rendering </t>
  </si>
  <si>
    <t>- Owners of the parent</t>
  </si>
  <si>
    <t>- Non-controlling interests</t>
  </si>
  <si>
    <t>Statement of Comprehensive Income</t>
  </si>
  <si>
    <t>subsequently to profit or loss</t>
  </si>
  <si>
    <t xml:space="preserve">Items that will be reclassified </t>
  </si>
  <si>
    <t>Attributable to owners of the parent</t>
  </si>
  <si>
    <t>Issued and</t>
  </si>
  <si>
    <t>paid-up</t>
  </si>
  <si>
    <t>share capital</t>
  </si>
  <si>
    <t>Premium on</t>
  </si>
  <si>
    <t>share-based</t>
  </si>
  <si>
    <t>payment</t>
  </si>
  <si>
    <t>Appropriated</t>
  </si>
  <si>
    <t>legal reserve</t>
  </si>
  <si>
    <t>Other component</t>
  </si>
  <si>
    <t xml:space="preserve"> of equity</t>
  </si>
  <si>
    <t>Total owners of</t>
  </si>
  <si>
    <t>the parent</t>
  </si>
  <si>
    <t>Non-controlling</t>
  </si>
  <si>
    <t>interests</t>
  </si>
  <si>
    <t>Total</t>
  </si>
  <si>
    <t>equity</t>
  </si>
  <si>
    <t>Costs</t>
  </si>
  <si>
    <t>Statements of Cash Flow</t>
  </si>
  <si>
    <t>Cash flows from operating activities</t>
  </si>
  <si>
    <t>- Amortisation</t>
  </si>
  <si>
    <t>- Interest income</t>
  </si>
  <si>
    <t>- Interest expense</t>
  </si>
  <si>
    <t>Changes in operating assets and liabilities</t>
  </si>
  <si>
    <t>- Inventories</t>
  </si>
  <si>
    <t>- Other current assets</t>
  </si>
  <si>
    <t>- Other non-current assets</t>
  </si>
  <si>
    <t>- Advance received under construction contracts</t>
  </si>
  <si>
    <t>- Other current liabilities</t>
  </si>
  <si>
    <t>- Interest received</t>
  </si>
  <si>
    <t>- Income tax paid</t>
  </si>
  <si>
    <t>Cash flows from investing activities</t>
  </si>
  <si>
    <t>Cash received from short-term loans to related parties</t>
  </si>
  <si>
    <t>Cash payments for short-term loans to related parties</t>
  </si>
  <si>
    <t>Non-cash transaction</t>
  </si>
  <si>
    <t>- Payables from purchase of property, plant and equipment</t>
  </si>
  <si>
    <t>- Depreciation</t>
  </si>
  <si>
    <t>- Trade and other receivables</t>
  </si>
  <si>
    <t>- Trade and other payables</t>
  </si>
  <si>
    <t>Other incomes</t>
  </si>
  <si>
    <t>- Unbilled receivables under construction contracts</t>
  </si>
  <si>
    <t>Note</t>
  </si>
  <si>
    <t>Trade and other receivable, net</t>
  </si>
  <si>
    <t>- Interest paid</t>
  </si>
  <si>
    <t>Net cash received from (used in) operating activities</t>
  </si>
  <si>
    <t>Cash flows from financing activities</t>
  </si>
  <si>
    <t>Cash and cash equivalents increase (decrease), net</t>
  </si>
  <si>
    <t>Revenues from construction contracts</t>
  </si>
  <si>
    <t>Cost of construction contracts</t>
  </si>
  <si>
    <t>and rendering of services</t>
  </si>
  <si>
    <t>Dividend received</t>
  </si>
  <si>
    <t>Dividend paid</t>
  </si>
  <si>
    <t>Legal reserve</t>
  </si>
  <si>
    <t>Separate</t>
  </si>
  <si>
    <t>Refundable withholding tax</t>
  </si>
  <si>
    <t>Consolidated financial statements</t>
  </si>
  <si>
    <t>Separate financial statements</t>
  </si>
  <si>
    <t xml:space="preserve"> financial statements</t>
  </si>
  <si>
    <t>financial statements</t>
  </si>
  <si>
    <t>Liabilities and equity</t>
  </si>
  <si>
    <t>Total equity</t>
  </si>
  <si>
    <t>Total liabilities and equity</t>
  </si>
  <si>
    <t xml:space="preserve">Equity </t>
  </si>
  <si>
    <t>Statement of Changes in Equity</t>
  </si>
  <si>
    <t>benefit obligations</t>
  </si>
  <si>
    <t>for the year</t>
  </si>
  <si>
    <t xml:space="preserve">Adjustments for : </t>
  </si>
  <si>
    <t>Cash and cash equivalents at the beginning of the year</t>
  </si>
  <si>
    <t>Cash and cash equivalents at the end of the year</t>
  </si>
  <si>
    <t>for the year :</t>
  </si>
  <si>
    <t xml:space="preserve">Item that will not be reclassified </t>
  </si>
  <si>
    <t>Inventories, net</t>
  </si>
  <si>
    <t>Change in value of</t>
  </si>
  <si>
    <t>Dividend paid to non-controlling interests</t>
  </si>
  <si>
    <t>Change in value</t>
  </si>
  <si>
    <t>Remeasurements of post-employment</t>
  </si>
  <si>
    <t>attributable to:</t>
  </si>
  <si>
    <r>
      <t>Liabilities and equity</t>
    </r>
    <r>
      <rPr>
        <sz val="9"/>
        <rFont val="Arial"/>
        <family val="2"/>
      </rPr>
      <t xml:space="preserve"> (Cont’d)</t>
    </r>
  </si>
  <si>
    <t>Other non-current assets</t>
  </si>
  <si>
    <t>Cash received from sales of property, plant and equipment</t>
  </si>
  <si>
    <t>Change in deposits at financial institutions used as collateral</t>
  </si>
  <si>
    <t>Goodwill</t>
  </si>
  <si>
    <t>Investment in joint venture</t>
  </si>
  <si>
    <t>Cash payments for purchase of property, plant and equipment</t>
  </si>
  <si>
    <t>Cash payments for purchase of intangible assets</t>
  </si>
  <si>
    <t>Net cash generated from (used in) investing activities</t>
  </si>
  <si>
    <t>Long-term loan from financial institution, net</t>
  </si>
  <si>
    <t>Other non-current liabilities</t>
  </si>
  <si>
    <t>in associates and joint venture</t>
  </si>
  <si>
    <t>-</t>
  </si>
  <si>
    <t>- Other non-current liabilities</t>
  </si>
  <si>
    <t>Cash received for long-term loans from financial institutions</t>
  </si>
  <si>
    <t>- Provisions for construction contracts and rendering of services</t>
  </si>
  <si>
    <t>Deferred tax assets, net</t>
  </si>
  <si>
    <t xml:space="preserve">Provisions for construction contracts </t>
  </si>
  <si>
    <t>Current portion of long-term loan from</t>
  </si>
  <si>
    <t>available-for-sale investment</t>
  </si>
  <si>
    <t>- Retirement benefit obligations expense</t>
  </si>
  <si>
    <t>Net cash generated from (used in) financing activities</t>
  </si>
  <si>
    <t>Cash generated from (used in) operations</t>
  </si>
  <si>
    <t>2019</t>
  </si>
  <si>
    <t>Ending balance as at 31 December 2019</t>
  </si>
  <si>
    <t>Investment in associates</t>
  </si>
  <si>
    <t>Other comprehensive income (expense)</t>
  </si>
  <si>
    <t>Other component  of equity</t>
  </si>
  <si>
    <t xml:space="preserve">Change in </t>
  </si>
  <si>
    <t xml:space="preserve">ownership interest </t>
  </si>
  <si>
    <t>in subsidiary</t>
  </si>
  <si>
    <t xml:space="preserve">   contracts</t>
  </si>
  <si>
    <t>financial institution, net</t>
  </si>
  <si>
    <t>Accrued corporate income tax</t>
  </si>
  <si>
    <t>676,700,000 ordinary shares</t>
  </si>
  <si>
    <t>Share of profit from investment</t>
  </si>
  <si>
    <t>Income tax on items that</t>
  </si>
  <si>
    <t>will not be reclassified</t>
  </si>
  <si>
    <t>will be reclassified</t>
  </si>
  <si>
    <t>Profit (loss) attributable to:</t>
  </si>
  <si>
    <t>Total comprehensive income (expense)</t>
  </si>
  <si>
    <t>Decrease in non-controlling interest from</t>
  </si>
  <si>
    <t>change in investment in subsidiary</t>
  </si>
  <si>
    <t>Total comprehensive income (expense) for the year</t>
  </si>
  <si>
    <t>- Employee benefit obligation paid</t>
  </si>
  <si>
    <t>Investment in subsidiaries</t>
  </si>
  <si>
    <t>- Dividend income</t>
  </si>
  <si>
    <t>Finance costs</t>
  </si>
  <si>
    <t>Effect of exchange rate changes on cash and cash equivalents</t>
  </si>
  <si>
    <t>Short-term loan from financial institutions</t>
  </si>
  <si>
    <t>As at 31 December 2020</t>
  </si>
  <si>
    <t>2020</t>
  </si>
  <si>
    <t>For the year ended 31 December 2020</t>
  </si>
  <si>
    <t>Ending balance as at 31 December 2020</t>
  </si>
  <si>
    <t>For the period ended 31 December 2020</t>
  </si>
  <si>
    <t>Derivative assets</t>
  </si>
  <si>
    <t>Work in process - construction project</t>
  </si>
  <si>
    <t>through other comprehensive income</t>
  </si>
  <si>
    <t>Right-of-use assets, net</t>
  </si>
  <si>
    <t>Derivatives liabilities</t>
  </si>
  <si>
    <t>Current portion of lease liabilities, net</t>
  </si>
  <si>
    <t>Provision for import duty and</t>
  </si>
  <si>
    <t>value added tax</t>
  </si>
  <si>
    <t>Lease liabilities, net</t>
  </si>
  <si>
    <t>Retained earnings (Deficits)</t>
  </si>
  <si>
    <t>Equity attributable to owners</t>
  </si>
  <si>
    <t>of the parent</t>
  </si>
  <si>
    <t xml:space="preserve">Other gains (losses) </t>
  </si>
  <si>
    <t xml:space="preserve">Profit (Loss) before </t>
  </si>
  <si>
    <t>income tax expense</t>
  </si>
  <si>
    <t>Profit (Loss) for the year</t>
  </si>
  <si>
    <t xml:space="preserve">Changes in fair value of </t>
  </si>
  <si>
    <t xml:space="preserve">equity investments </t>
  </si>
  <si>
    <t xml:space="preserve">Total items that will not be reclassified </t>
  </si>
  <si>
    <t xml:space="preserve">Total items that will be reclassified </t>
  </si>
  <si>
    <t xml:space="preserve">for the year, net of tax </t>
  </si>
  <si>
    <t>Other comprehensive expense</t>
  </si>
  <si>
    <t>Profit (Loss) per share</t>
  </si>
  <si>
    <t>Basic profit (loss) per share (Baht)</t>
  </si>
  <si>
    <t>Receipts for non-controlling interests for</t>
  </si>
  <si>
    <t>additional share capital in a subsidiary</t>
  </si>
  <si>
    <t>Opening balance as at 1 January 2020</t>
  </si>
  <si>
    <t xml:space="preserve">Impact of first-time adoption of </t>
  </si>
  <si>
    <t>new accounting standards</t>
  </si>
  <si>
    <t>Receipts for non-controlling interest for</t>
  </si>
  <si>
    <t>of equity</t>
  </si>
  <si>
    <t xml:space="preserve"> investment</t>
  </si>
  <si>
    <t>Openning balance as at 1 January 2019</t>
  </si>
  <si>
    <t>- restated</t>
  </si>
  <si>
    <t>Profit (Loss) before income tax for the year</t>
  </si>
  <si>
    <t>- Share of (profit) from investment in associates and joint venture</t>
  </si>
  <si>
    <t>- (Gain) Loss from disposal of property, plant and equipments</t>
  </si>
  <si>
    <t>- (Reversal) Impairment losses on receivables</t>
  </si>
  <si>
    <t>- (Reversal) Allowance for net realisable value of inventories</t>
  </si>
  <si>
    <t>- (Gain) Loss from sales of debt investments</t>
  </si>
  <si>
    <t>- (Gain) Loss from changes in fair value of derivatives</t>
  </si>
  <si>
    <t>- Unrealised loss from debt investments valuation adjustment</t>
  </si>
  <si>
    <t>- Unrealised (gain) loss on exchange rates</t>
  </si>
  <si>
    <t>Cash flows before changes in operating assets and liabilities</t>
  </si>
  <si>
    <t>- Work in process - construction project</t>
  </si>
  <si>
    <t>- Income tax received</t>
  </si>
  <si>
    <t>Cash payment for additional shares of subsidiary</t>
  </si>
  <si>
    <t>Cash received from sales of debt investments</t>
  </si>
  <si>
    <t>Cash payments for purchase of debt investments</t>
  </si>
  <si>
    <t>Cash payment of short-term loans from financial institutions</t>
  </si>
  <si>
    <t>Cash received of short-term loans from financial institutions</t>
  </si>
  <si>
    <t>Cash received of short-term loans from related parties</t>
  </si>
  <si>
    <t>Cash payment of short-term loans from related parties</t>
  </si>
  <si>
    <t>Cash payment for lease liabilities</t>
  </si>
  <si>
    <t xml:space="preserve">Cash received from non-controlling interests </t>
  </si>
  <si>
    <t>for additional share capital in a subsidiary</t>
  </si>
  <si>
    <t>Cash payment to non-controlling interests</t>
  </si>
  <si>
    <t>from purchase of investment in subsidiary</t>
  </si>
  <si>
    <t>- Acquisition of right-of-use assets under lease contracts</t>
  </si>
  <si>
    <t>41 (b)</t>
  </si>
  <si>
    <t>Investment in debt securities</t>
  </si>
  <si>
    <t>Investment in equity securities</t>
  </si>
  <si>
    <t>8, 19</t>
  </si>
  <si>
    <t>Investment property, net</t>
  </si>
  <si>
    <t>- Loss from lease termination</t>
  </si>
  <si>
    <t>22, 23, 24</t>
  </si>
  <si>
    <t>41 (d)</t>
  </si>
  <si>
    <t>Cash payment of long-term loans from financial institutions</t>
  </si>
  <si>
    <t>- previously reported</t>
  </si>
  <si>
    <t>- Allowance for impairment of investment in associate</t>
  </si>
  <si>
    <t>- Allowance for impairment of investment in subsidiary</t>
  </si>
  <si>
    <t xml:space="preserve">Current portion of liabilities under </t>
  </si>
  <si>
    <t>finance lease agreements, net</t>
  </si>
  <si>
    <t>Finance lease liabilities, net</t>
  </si>
  <si>
    <t>Cash payment for financial lease liabilities</t>
  </si>
  <si>
    <t>8, 43</t>
  </si>
  <si>
    <t>8, 14</t>
  </si>
  <si>
    <t>Gross profit (loss)</t>
  </si>
  <si>
    <t>Cash payments for invesment property</t>
  </si>
  <si>
    <t>Available-for-sale investment</t>
  </si>
  <si>
    <t>The accompanying notes on page 16 to 89 are an integral part of these consolidated and separate financial statements.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</si>
</sst>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1" formatCode="_(* #,##0_);_(* \(#,##0\);_(* &quot;-&quot;_);_(@_)"/>
    <numFmt numFmtId="43" formatCode="_(* #,##0.00_);_(* \(#,##0.00\);_(* &quot;-&quot;??_);_(@_)"/>
    <numFmt numFmtId="164" formatCode="#,##0;\(#,##0\)"/>
    <numFmt numFmtId="165" formatCode="_(* #,##0_);_(* \(#,##0\);_(* &quot;-&quot;??_);_(@_)"/>
    <numFmt numFmtId="166" formatCode="#,##0;\(#,##0\);\-"/>
    <numFmt numFmtId="167" formatCode="#,##0;\(#,##0\);&quot;-&quot;;@"/>
    <numFmt numFmtId="168" formatCode="#,##0.000;\(#,##0.000\);\-"/>
    <numFmt numFmtId="169" formatCode="#,##0.00;\(#,##0.00\);&quot;-&quot;;@"/>
    <numFmt numFmtId="170" formatCode="#,##0.00;\(#,##0.00\)"/>
    <numFmt numFmtId="171" formatCode="#,##0.0;\(#,##0.0\)"/>
    <numFmt numFmtId="172" formatCode="#,##0.0000;\(#,##0.0000\)"/>
    <numFmt numFmtId="173" formatCode="#,##0.0000;\(#,##0.0000\);&quot;-&quot;;@"/>
  </numFmts>
  <fonts count="12" x14ac:knownFonts="1">
    <font>
      <sz val="11"/>
      <color theme="1"/>
      <name val="Arial"/>
      <family val="2"/>
      <scheme val="minor"/>
    </font>
    <font>
      <sz val="10"/>
      <name val="Cordia New"/>
      <family val="2"/>
    </font>
    <font>
      <sz val="14"/>
      <name val="Angsana New"/>
      <family val="1"/>
    </font>
    <font>
      <sz val="10"/>
      <name val="Arial"/>
      <family val="2"/>
    </font>
    <font>
      <sz val="10"/>
      <color indexed="8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0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2" fillId="0" borderId="0"/>
    <xf numFmtId="0" fontId="4" fillId="0" borderId="0"/>
    <xf numFmtId="0" fontId="1" fillId="0" borderId="0"/>
    <xf numFmtId="0" fontId="3" fillId="0" borderId="0"/>
  </cellStyleXfs>
  <cellXfs count="220">
    <xf numFmtId="0" fontId="0" fillId="0" borderId="0" xfId="0"/>
    <xf numFmtId="164" fontId="5" fillId="0" borderId="0" xfId="3" applyNumberFormat="1" applyFont="1" applyFill="1" applyAlignment="1">
      <alignment vertical="center"/>
    </xf>
    <xf numFmtId="164" fontId="6" fillId="0" borderId="0" xfId="3" applyNumberFormat="1" applyFont="1" applyFill="1" applyAlignment="1">
      <alignment horizontal="center" vertical="center"/>
    </xf>
    <xf numFmtId="164" fontId="6" fillId="0" borderId="0" xfId="3" applyNumberFormat="1" applyFont="1" applyFill="1" applyAlignment="1">
      <alignment vertical="center"/>
    </xf>
    <xf numFmtId="164" fontId="6" fillId="0" borderId="0" xfId="3" applyNumberFormat="1" applyFont="1" applyFill="1" applyBorder="1" applyAlignment="1">
      <alignment vertical="center"/>
    </xf>
    <xf numFmtId="167" fontId="6" fillId="0" borderId="0" xfId="3" applyNumberFormat="1" applyFont="1" applyFill="1" applyAlignment="1">
      <alignment horizontal="right" vertical="center"/>
    </xf>
    <xf numFmtId="164" fontId="5" fillId="0" borderId="1" xfId="3" applyNumberFormat="1" applyFont="1" applyFill="1" applyBorder="1" applyAlignment="1">
      <alignment vertical="center"/>
    </xf>
    <xf numFmtId="164" fontId="6" fillId="0" borderId="1" xfId="3" applyNumberFormat="1" applyFont="1" applyFill="1" applyBorder="1" applyAlignment="1">
      <alignment horizontal="center" vertical="center"/>
    </xf>
    <xf numFmtId="164" fontId="6" fillId="0" borderId="1" xfId="3" applyNumberFormat="1" applyFont="1" applyFill="1" applyBorder="1" applyAlignment="1">
      <alignment vertical="center"/>
    </xf>
    <xf numFmtId="167" fontId="6" fillId="0" borderId="1" xfId="3" applyNumberFormat="1" applyFont="1" applyFill="1" applyBorder="1" applyAlignment="1">
      <alignment horizontal="right" vertical="center"/>
    </xf>
    <xf numFmtId="164" fontId="5" fillId="0" borderId="0" xfId="3" applyNumberFormat="1" applyFont="1" applyFill="1" applyBorder="1" applyAlignment="1">
      <alignment vertical="center"/>
    </xf>
    <xf numFmtId="164" fontId="6" fillId="0" borderId="0" xfId="3" applyNumberFormat="1" applyFont="1" applyFill="1" applyBorder="1" applyAlignment="1">
      <alignment horizontal="center" vertical="center"/>
    </xf>
    <xf numFmtId="167" fontId="6" fillId="0" borderId="0" xfId="3" applyNumberFormat="1" applyFont="1" applyFill="1" applyBorder="1" applyAlignment="1">
      <alignment horizontal="right" vertical="center"/>
    </xf>
    <xf numFmtId="165" fontId="6" fillId="0" borderId="0" xfId="1" applyNumberFormat="1" applyFont="1" applyFill="1" applyBorder="1" applyAlignment="1">
      <alignment horizontal="right" vertical="center"/>
    </xf>
    <xf numFmtId="164" fontId="5" fillId="0" borderId="1" xfId="3" applyNumberFormat="1" applyFont="1" applyFill="1" applyBorder="1" applyAlignment="1">
      <alignment horizontal="center" vertical="center"/>
    </xf>
    <xf numFmtId="164" fontId="5" fillId="0" borderId="0" xfId="3" applyNumberFormat="1" applyFont="1" applyFill="1" applyBorder="1" applyAlignment="1">
      <alignment horizontal="center" vertical="center"/>
    </xf>
    <xf numFmtId="167" fontId="5" fillId="0" borderId="0" xfId="3" applyNumberFormat="1" applyFont="1" applyFill="1" applyBorder="1" applyAlignment="1">
      <alignment horizontal="right" vertical="center"/>
    </xf>
    <xf numFmtId="167" fontId="5" fillId="0" borderId="0" xfId="3" quotePrefix="1" applyNumberFormat="1" applyFont="1" applyFill="1" applyBorder="1" applyAlignment="1">
      <alignment horizontal="right" vertical="center"/>
    </xf>
    <xf numFmtId="164" fontId="5" fillId="0" borderId="0" xfId="3" applyNumberFormat="1" applyFont="1" applyFill="1" applyBorder="1" applyAlignment="1">
      <alignment horizontal="right" vertical="center"/>
    </xf>
    <xf numFmtId="167" fontId="5" fillId="0" borderId="0" xfId="3" quotePrefix="1" applyNumberFormat="1" applyFont="1" applyFill="1" applyAlignment="1">
      <alignment horizontal="right" vertical="center"/>
    </xf>
    <xf numFmtId="167" fontId="5" fillId="0" borderId="2" xfId="3" applyNumberFormat="1" applyFont="1" applyFill="1" applyBorder="1" applyAlignment="1">
      <alignment horizontal="right" vertical="center"/>
    </xf>
    <xf numFmtId="167" fontId="5" fillId="0" borderId="0" xfId="3" applyNumberFormat="1" applyFont="1" applyFill="1" applyAlignment="1">
      <alignment horizontal="right" vertical="center"/>
    </xf>
    <xf numFmtId="167" fontId="6" fillId="0" borderId="0" xfId="3" applyNumberFormat="1" applyFont="1" applyFill="1" applyAlignment="1">
      <alignment vertical="center"/>
    </xf>
    <xf numFmtId="167" fontId="6" fillId="0" borderId="0" xfId="3" applyNumberFormat="1" applyFont="1" applyFill="1" applyBorder="1" applyAlignment="1">
      <alignment vertical="center"/>
    </xf>
    <xf numFmtId="167" fontId="6" fillId="0" borderId="2" xfId="3" applyNumberFormat="1" applyFont="1" applyFill="1" applyBorder="1" applyAlignment="1">
      <alignment horizontal="right" vertical="center"/>
    </xf>
    <xf numFmtId="167" fontId="6" fillId="0" borderId="3" xfId="3" applyNumberFormat="1" applyFont="1" applyFill="1" applyBorder="1" applyAlignment="1">
      <alignment horizontal="right" vertical="center"/>
    </xf>
    <xf numFmtId="164" fontId="6" fillId="0" borderId="0" xfId="0" applyNumberFormat="1" applyFont="1" applyFill="1" applyAlignment="1">
      <alignment vertical="center"/>
    </xf>
    <xf numFmtId="165" fontId="6" fillId="0" borderId="0" xfId="1" applyNumberFormat="1" applyFont="1" applyFill="1" applyAlignment="1">
      <alignment vertical="center"/>
    </xf>
    <xf numFmtId="0" fontId="5" fillId="0" borderId="0" xfId="6" applyFont="1" applyFill="1" applyAlignment="1">
      <alignment vertical="center"/>
    </xf>
    <xf numFmtId="164" fontId="5" fillId="0" borderId="0" xfId="0" applyNumberFormat="1" applyFont="1" applyFill="1" applyAlignment="1">
      <alignment vertical="center"/>
    </xf>
    <xf numFmtId="164" fontId="5" fillId="0" borderId="0" xfId="0" applyNumberFormat="1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171" fontId="6" fillId="0" borderId="0" xfId="3" applyNumberFormat="1" applyFont="1" applyFill="1" applyBorder="1" applyAlignment="1">
      <alignment horizontal="center" vertical="center"/>
    </xf>
    <xf numFmtId="164" fontId="6" fillId="0" borderId="2" xfId="3" applyNumberFormat="1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164" fontId="6" fillId="0" borderId="0" xfId="3" quotePrefix="1" applyNumberFormat="1" applyFont="1" applyFill="1" applyBorder="1" applyAlignment="1">
      <alignment vertical="center"/>
    </xf>
    <xf numFmtId="169" fontId="6" fillId="0" borderId="0" xfId="3" applyNumberFormat="1" applyFont="1" applyFill="1" applyBorder="1" applyAlignment="1">
      <alignment horizontal="right" vertical="center"/>
    </xf>
    <xf numFmtId="169" fontId="6" fillId="0" borderId="0" xfId="3" applyNumberFormat="1" applyFont="1" applyFill="1" applyBorder="1" applyAlignment="1">
      <alignment vertical="center"/>
    </xf>
    <xf numFmtId="170" fontId="6" fillId="0" borderId="0" xfId="3" applyNumberFormat="1" applyFont="1" applyFill="1" applyBorder="1" applyAlignment="1">
      <alignment vertical="center"/>
    </xf>
    <xf numFmtId="167" fontId="8" fillId="0" borderId="0" xfId="3" applyNumberFormat="1" applyFont="1" applyFill="1" applyBorder="1" applyAlignment="1">
      <alignment horizontal="right" vertical="center"/>
    </xf>
    <xf numFmtId="164" fontId="7" fillId="0" borderId="0" xfId="3" applyNumberFormat="1" applyFont="1" applyFill="1" applyAlignment="1">
      <alignment vertical="center"/>
    </xf>
    <xf numFmtId="167" fontId="8" fillId="0" borderId="0" xfId="3" applyNumberFormat="1" applyFont="1" applyFill="1" applyAlignment="1">
      <alignment horizontal="right" vertical="center"/>
    </xf>
    <xf numFmtId="0" fontId="6" fillId="0" borderId="0" xfId="3" applyFont="1" applyFill="1" applyAlignment="1">
      <alignment vertical="center"/>
    </xf>
    <xf numFmtId="164" fontId="6" fillId="0" borderId="0" xfId="3" applyNumberFormat="1" applyFont="1" applyFill="1" applyAlignment="1">
      <alignment horizontal="right" vertical="center"/>
    </xf>
    <xf numFmtId="167" fontId="6" fillId="0" borderId="0" xfId="3" applyNumberFormat="1" applyFont="1" applyFill="1" applyAlignment="1">
      <alignment horizontal="center" vertical="center"/>
    </xf>
    <xf numFmtId="0" fontId="5" fillId="0" borderId="0" xfId="3" applyFont="1" applyFill="1" applyAlignment="1">
      <alignment horizontal="left" vertical="center"/>
    </xf>
    <xf numFmtId="0" fontId="5" fillId="0" borderId="1" xfId="3" applyFont="1" applyFill="1" applyBorder="1" applyAlignment="1">
      <alignment vertical="center"/>
    </xf>
    <xf numFmtId="167" fontId="5" fillId="0" borderId="1" xfId="3" applyNumberFormat="1" applyFont="1" applyFill="1" applyBorder="1" applyAlignment="1">
      <alignment vertical="center"/>
    </xf>
    <xf numFmtId="0" fontId="6" fillId="0" borderId="0" xfId="3" applyFont="1" applyFill="1" applyBorder="1" applyAlignment="1">
      <alignment vertical="center"/>
    </xf>
    <xf numFmtId="43" fontId="6" fillId="0" borderId="0" xfId="1" applyFont="1" applyFill="1" applyAlignment="1">
      <alignment vertical="center"/>
    </xf>
    <xf numFmtId="0" fontId="6" fillId="0" borderId="0" xfId="3" applyFont="1" applyFill="1" applyBorder="1" applyAlignment="1">
      <alignment horizontal="justify" vertical="center" wrapText="1"/>
    </xf>
    <xf numFmtId="0" fontId="9" fillId="0" borderId="0" xfId="3" applyFont="1" applyFill="1" applyAlignment="1">
      <alignment vertical="center"/>
    </xf>
    <xf numFmtId="0" fontId="10" fillId="0" borderId="0" xfId="3" applyFont="1" applyFill="1" applyBorder="1" applyAlignment="1">
      <alignment vertical="center"/>
    </xf>
    <xf numFmtId="167" fontId="10" fillId="0" borderId="0" xfId="3" applyNumberFormat="1" applyFont="1" applyFill="1" applyBorder="1" applyAlignment="1">
      <alignment horizontal="right" vertical="center"/>
    </xf>
    <xf numFmtId="167" fontId="9" fillId="0" borderId="0" xfId="3" applyNumberFormat="1" applyFont="1" applyFill="1" applyBorder="1" applyAlignment="1">
      <alignment horizontal="right" vertical="center"/>
    </xf>
    <xf numFmtId="0" fontId="9" fillId="0" borderId="0" xfId="3" applyFont="1" applyFill="1" applyBorder="1" applyAlignment="1">
      <alignment horizontal="right" vertical="center"/>
    </xf>
    <xf numFmtId="167" fontId="10" fillId="0" borderId="0" xfId="0" applyNumberFormat="1" applyFont="1" applyFill="1" applyBorder="1" applyAlignment="1">
      <alignment horizontal="right" vertical="center"/>
    </xf>
    <xf numFmtId="167" fontId="9" fillId="0" borderId="0" xfId="3" applyNumberFormat="1" applyFont="1" applyFill="1" applyAlignment="1">
      <alignment horizontal="right" vertical="center"/>
    </xf>
    <xf numFmtId="167" fontId="10" fillId="0" borderId="0" xfId="3" applyNumberFormat="1" applyFont="1" applyFill="1" applyAlignment="1">
      <alignment vertical="center"/>
    </xf>
    <xf numFmtId="167" fontId="10" fillId="0" borderId="0" xfId="3" applyNumberFormat="1" applyFont="1" applyFill="1" applyAlignment="1">
      <alignment horizontal="right" vertical="center"/>
    </xf>
    <xf numFmtId="0" fontId="10" fillId="0" borderId="0" xfId="3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167" fontId="9" fillId="0" borderId="0" xfId="3" applyNumberFormat="1" applyFont="1" applyFill="1" applyBorder="1" applyAlignment="1">
      <alignment vertical="center"/>
    </xf>
    <xf numFmtId="164" fontId="9" fillId="0" borderId="0" xfId="3" applyNumberFormat="1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164" fontId="8" fillId="0" borderId="0" xfId="5" applyNumberFormat="1" applyFont="1" applyFill="1" applyBorder="1" applyAlignment="1">
      <alignment horizontal="left" vertical="center"/>
    </xf>
    <xf numFmtId="164" fontId="7" fillId="0" borderId="0" xfId="3" applyNumberFormat="1" applyFont="1" applyFill="1" applyAlignment="1">
      <alignment horizontal="center" vertical="center"/>
    </xf>
    <xf numFmtId="164" fontId="8" fillId="0" borderId="1" xfId="3" applyNumberFormat="1" applyFont="1" applyFill="1" applyBorder="1" applyAlignment="1">
      <alignment horizontal="center" vertical="center"/>
    </xf>
    <xf numFmtId="164" fontId="8" fillId="0" borderId="0" xfId="3" applyNumberFormat="1" applyFont="1" applyFill="1" applyBorder="1" applyAlignment="1">
      <alignment horizontal="center" vertical="center"/>
    </xf>
    <xf numFmtId="164" fontId="7" fillId="0" borderId="0" xfId="5" applyNumberFormat="1" applyFont="1" applyFill="1" applyBorder="1" applyAlignment="1">
      <alignment vertical="center"/>
    </xf>
    <xf numFmtId="164" fontId="8" fillId="0" borderId="0" xfId="3" applyNumberFormat="1" applyFont="1" applyFill="1" applyAlignment="1">
      <alignment vertical="center"/>
    </xf>
    <xf numFmtId="167" fontId="8" fillId="0" borderId="0" xfId="3" quotePrefix="1" applyNumberFormat="1" applyFont="1" applyFill="1" applyBorder="1" applyAlignment="1">
      <alignment horizontal="right" vertical="center"/>
    </xf>
    <xf numFmtId="164" fontId="8" fillId="0" borderId="0" xfId="3" applyNumberFormat="1" applyFont="1" applyFill="1" applyBorder="1" applyAlignment="1">
      <alignment horizontal="right" vertical="center"/>
    </xf>
    <xf numFmtId="167" fontId="8" fillId="0" borderId="0" xfId="3" quotePrefix="1" applyNumberFormat="1" applyFont="1" applyFill="1" applyAlignment="1">
      <alignment horizontal="right" vertical="center"/>
    </xf>
    <xf numFmtId="164" fontId="8" fillId="0" borderId="0" xfId="3" applyNumberFormat="1" applyFont="1" applyFill="1" applyBorder="1" applyAlignment="1">
      <alignment vertical="center"/>
    </xf>
    <xf numFmtId="167" fontId="8" fillId="0" borderId="2" xfId="3" applyNumberFormat="1" applyFont="1" applyFill="1" applyBorder="1" applyAlignment="1">
      <alignment horizontal="right" vertical="center"/>
    </xf>
    <xf numFmtId="164" fontId="7" fillId="0" borderId="0" xfId="5" applyNumberFormat="1" applyFont="1" applyFill="1" applyBorder="1" applyAlignment="1">
      <alignment horizontal="left" vertical="center"/>
    </xf>
    <xf numFmtId="164" fontId="7" fillId="0" borderId="0" xfId="5" applyNumberFormat="1" applyFont="1" applyFill="1" applyBorder="1" applyAlignment="1">
      <alignment horizontal="center" vertical="center"/>
    </xf>
    <xf numFmtId="165" fontId="7" fillId="0" borderId="0" xfId="1" applyNumberFormat="1" applyFont="1" applyFill="1" applyBorder="1" applyAlignment="1">
      <alignment horizontal="right" vertical="center"/>
    </xf>
    <xf numFmtId="41" fontId="7" fillId="0" borderId="0" xfId="5" applyNumberFormat="1" applyFont="1" applyFill="1" applyBorder="1" applyAlignment="1">
      <alignment horizontal="left" vertical="center"/>
    </xf>
    <xf numFmtId="166" fontId="7" fillId="0" borderId="0" xfId="5" applyNumberFormat="1" applyFont="1" applyFill="1" applyBorder="1" applyAlignment="1">
      <alignment horizontal="right" vertical="center"/>
    </xf>
    <xf numFmtId="41" fontId="7" fillId="0" borderId="0" xfId="5" applyNumberFormat="1" applyFont="1" applyFill="1" applyBorder="1" applyAlignment="1">
      <alignment horizontal="center" vertical="center"/>
    </xf>
    <xf numFmtId="41" fontId="7" fillId="0" borderId="0" xfId="5" applyNumberFormat="1" applyFont="1" applyFill="1" applyBorder="1" applyAlignment="1">
      <alignment horizontal="right" vertical="center"/>
    </xf>
    <xf numFmtId="164" fontId="7" fillId="0" borderId="0" xfId="5" quotePrefix="1" applyNumberFormat="1" applyFont="1" applyFill="1" applyBorder="1" applyAlignment="1">
      <alignment horizontal="left" vertical="center"/>
    </xf>
    <xf numFmtId="164" fontId="7" fillId="0" borderId="0" xfId="5" quotePrefix="1" applyNumberFormat="1" applyFont="1" applyFill="1" applyBorder="1" applyAlignment="1">
      <alignment vertical="center"/>
    </xf>
    <xf numFmtId="166" fontId="7" fillId="0" borderId="2" xfId="5" applyNumberFormat="1" applyFont="1" applyFill="1" applyBorder="1" applyAlignment="1">
      <alignment horizontal="right" vertical="center"/>
    </xf>
    <xf numFmtId="164" fontId="8" fillId="0" borderId="0" xfId="5" applyNumberFormat="1" applyFont="1" applyFill="1" applyBorder="1" applyAlignment="1">
      <alignment horizontal="center" vertical="center"/>
    </xf>
    <xf numFmtId="166" fontId="8" fillId="0" borderId="0" xfId="5" applyNumberFormat="1" applyFont="1" applyFill="1" applyBorder="1" applyAlignment="1">
      <alignment horizontal="right" vertical="center"/>
    </xf>
    <xf numFmtId="164" fontId="8" fillId="0" borderId="0" xfId="5" applyNumberFormat="1" applyFont="1" applyFill="1" applyBorder="1" applyAlignment="1">
      <alignment vertical="center"/>
    </xf>
    <xf numFmtId="166" fontId="7" fillId="0" borderId="1" xfId="5" applyNumberFormat="1" applyFont="1" applyFill="1" applyBorder="1" applyAlignment="1">
      <alignment horizontal="right" vertical="center"/>
    </xf>
    <xf numFmtId="166" fontId="7" fillId="0" borderId="0" xfId="5" applyNumberFormat="1" applyFont="1" applyFill="1" applyBorder="1" applyAlignment="1">
      <alignment vertical="center"/>
    </xf>
    <xf numFmtId="165" fontId="7" fillId="0" borderId="0" xfId="1" applyNumberFormat="1" applyFont="1" applyFill="1" applyBorder="1" applyAlignment="1">
      <alignment vertical="center"/>
    </xf>
    <xf numFmtId="41" fontId="7" fillId="0" borderId="0" xfId="5" applyNumberFormat="1" applyFont="1" applyFill="1" applyBorder="1" applyAlignment="1">
      <alignment vertical="center"/>
    </xf>
    <xf numFmtId="166" fontId="7" fillId="0" borderId="3" xfId="5" applyNumberFormat="1" applyFont="1" applyFill="1" applyBorder="1" applyAlignment="1">
      <alignment vertical="center"/>
    </xf>
    <xf numFmtId="168" fontId="7" fillId="0" borderId="0" xfId="5" applyNumberFormat="1" applyFont="1" applyFill="1" applyBorder="1" applyAlignment="1">
      <alignment vertical="center"/>
    </xf>
    <xf numFmtId="164" fontId="7" fillId="0" borderId="0" xfId="2" quotePrefix="1" applyNumberFormat="1" applyFont="1" applyFill="1" applyBorder="1" applyAlignment="1">
      <alignment horizontal="left" vertical="center"/>
    </xf>
    <xf numFmtId="164" fontId="7" fillId="0" borderId="0" xfId="2" applyNumberFormat="1" applyFont="1" applyFill="1" applyBorder="1" applyAlignment="1">
      <alignment horizontal="left" vertical="center"/>
    </xf>
    <xf numFmtId="41" fontId="8" fillId="0" borderId="0" xfId="5" applyNumberFormat="1" applyFont="1" applyFill="1" applyBorder="1" applyAlignment="1">
      <alignment horizontal="center" vertical="center"/>
    </xf>
    <xf numFmtId="171" fontId="6" fillId="0" borderId="0" xfId="3" applyNumberFormat="1" applyFont="1" applyFill="1" applyAlignment="1">
      <alignment horizontal="center" vertical="center"/>
    </xf>
    <xf numFmtId="164" fontId="7" fillId="0" borderId="0" xfId="4" applyNumberFormat="1" applyFont="1" applyFill="1" applyBorder="1" applyAlignment="1">
      <alignment vertical="center" shrinkToFit="1"/>
    </xf>
    <xf numFmtId="0" fontId="7" fillId="0" borderId="0" xfId="5" applyFont="1" applyFill="1" applyAlignment="1">
      <alignment vertical="center"/>
    </xf>
    <xf numFmtId="165" fontId="7" fillId="0" borderId="1" xfId="1" applyNumberFormat="1" applyFont="1" applyFill="1" applyBorder="1" applyAlignment="1">
      <alignment horizontal="right" vertical="center"/>
    </xf>
    <xf numFmtId="165" fontId="7" fillId="0" borderId="0" xfId="1" applyNumberFormat="1" applyFont="1" applyFill="1" applyBorder="1" applyAlignment="1">
      <alignment vertical="center" shrinkToFit="1"/>
    </xf>
    <xf numFmtId="165" fontId="7" fillId="0" borderId="0" xfId="1" applyNumberFormat="1" applyFont="1" applyFill="1" applyAlignment="1">
      <alignment vertical="center"/>
    </xf>
    <xf numFmtId="0" fontId="10" fillId="0" borderId="2" xfId="3" applyFont="1" applyFill="1" applyBorder="1" applyAlignment="1">
      <alignment horizontal="center" vertical="center"/>
    </xf>
    <xf numFmtId="0" fontId="9" fillId="0" borderId="0" xfId="3" applyFont="1" applyFill="1" applyAlignment="1">
      <alignment horizontal="center" vertical="center"/>
    </xf>
    <xf numFmtId="164" fontId="8" fillId="0" borderId="2" xfId="3" applyNumberFormat="1" applyFont="1" applyFill="1" applyBorder="1" applyAlignment="1">
      <alignment horizontal="center" vertical="center"/>
    </xf>
    <xf numFmtId="172" fontId="6" fillId="0" borderId="0" xfId="3" applyNumberFormat="1" applyFont="1" applyFill="1" applyBorder="1" applyAlignment="1">
      <alignment horizontal="right" vertical="center"/>
    </xf>
    <xf numFmtId="172" fontId="6" fillId="0" borderId="0" xfId="3" applyNumberFormat="1" applyFont="1" applyFill="1" applyBorder="1" applyAlignment="1">
      <alignment vertical="center"/>
    </xf>
    <xf numFmtId="0" fontId="5" fillId="0" borderId="0" xfId="3" applyFont="1" applyFill="1" applyAlignment="1">
      <alignment vertical="center"/>
    </xf>
    <xf numFmtId="0" fontId="6" fillId="0" borderId="0" xfId="3" applyFont="1" applyFill="1" applyAlignment="1">
      <alignment horizontal="center" vertical="center"/>
    </xf>
    <xf numFmtId="0" fontId="10" fillId="0" borderId="0" xfId="3" applyFont="1" applyFill="1" applyAlignment="1">
      <alignment horizontal="right" vertical="center"/>
    </xf>
    <xf numFmtId="167" fontId="10" fillId="0" borderId="1" xfId="0" applyNumberFormat="1" applyFont="1" applyFill="1" applyBorder="1" applyAlignment="1">
      <alignment horizontal="right" vertical="center"/>
    </xf>
    <xf numFmtId="167" fontId="9" fillId="0" borderId="0" xfId="3" applyNumberFormat="1" applyFont="1" applyFill="1" applyAlignment="1">
      <alignment vertical="center"/>
    </xf>
    <xf numFmtId="167" fontId="9" fillId="0" borderId="1" xfId="3" applyNumberFormat="1" applyFont="1" applyFill="1" applyBorder="1" applyAlignment="1">
      <alignment horizontal="right" vertical="center"/>
    </xf>
    <xf numFmtId="43" fontId="9" fillId="0" borderId="0" xfId="1" applyFont="1" applyFill="1" applyAlignment="1">
      <alignment vertical="center"/>
    </xf>
    <xf numFmtId="167" fontId="9" fillId="0" borderId="2" xfId="3" applyNumberFormat="1" applyFont="1" applyFill="1" applyBorder="1" applyAlignment="1">
      <alignment vertical="center"/>
    </xf>
    <xf numFmtId="167" fontId="9" fillId="0" borderId="3" xfId="3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5" fillId="0" borderId="0" xfId="3" applyFont="1" applyFill="1" applyBorder="1" applyAlignment="1">
      <alignment vertical="center"/>
    </xf>
    <xf numFmtId="0" fontId="6" fillId="0" borderId="0" xfId="3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3" applyNumberFormat="1" applyFont="1" applyFill="1" applyAlignment="1">
      <alignment vertical="center"/>
    </xf>
    <xf numFmtId="0" fontId="5" fillId="0" borderId="2" xfId="0" applyFont="1" applyFill="1" applyBorder="1" applyAlignment="1">
      <alignment horizontal="right" vertical="center"/>
    </xf>
    <xf numFmtId="0" fontId="5" fillId="0" borderId="0" xfId="3" applyFont="1" applyFill="1" applyAlignment="1">
      <alignment horizontal="right" vertical="center"/>
    </xf>
    <xf numFmtId="0" fontId="5" fillId="0" borderId="0" xfId="3" applyFont="1" applyFill="1" applyBorder="1" applyAlignment="1">
      <alignment horizontal="center" vertical="center"/>
    </xf>
    <xf numFmtId="0" fontId="5" fillId="0" borderId="2" xfId="3" applyFont="1" applyFill="1" applyBorder="1" applyAlignment="1">
      <alignment vertical="center"/>
    </xf>
    <xf numFmtId="167" fontId="5" fillId="0" borderId="1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vertical="center"/>
    </xf>
    <xf numFmtId="167" fontId="6" fillId="0" borderId="2" xfId="3" applyNumberFormat="1" applyFont="1" applyFill="1" applyBorder="1" applyAlignment="1">
      <alignment vertical="center"/>
    </xf>
    <xf numFmtId="167" fontId="6" fillId="0" borderId="3" xfId="3" applyNumberFormat="1" applyFont="1" applyFill="1" applyBorder="1" applyAlignment="1">
      <alignment vertical="center"/>
    </xf>
    <xf numFmtId="164" fontId="5" fillId="0" borderId="0" xfId="3" applyNumberFormat="1" applyFont="1" applyFill="1" applyAlignment="1">
      <alignment horizontal="center" vertical="center"/>
    </xf>
    <xf numFmtId="167" fontId="9" fillId="0" borderId="0" xfId="3" applyNumberFormat="1" applyFont="1" applyFill="1" applyAlignment="1">
      <alignment horizontal="center" vertical="center"/>
    </xf>
    <xf numFmtId="0" fontId="10" fillId="0" borderId="0" xfId="3" applyFont="1" applyFill="1" applyAlignment="1">
      <alignment horizontal="left" vertical="center"/>
    </xf>
    <xf numFmtId="167" fontId="10" fillId="0" borderId="1" xfId="3" applyNumberFormat="1" applyFont="1" applyFill="1" applyBorder="1" applyAlignment="1">
      <alignment vertical="center"/>
    </xf>
    <xf numFmtId="41" fontId="7" fillId="0" borderId="1" xfId="5" applyNumberFormat="1" applyFont="1" applyFill="1" applyBorder="1" applyAlignment="1">
      <alignment horizontal="left" vertical="center"/>
    </xf>
    <xf numFmtId="41" fontId="7" fillId="0" borderId="1" xfId="5" applyNumberFormat="1" applyFont="1" applyFill="1" applyBorder="1" applyAlignment="1">
      <alignment horizontal="center" vertical="center"/>
    </xf>
    <xf numFmtId="0" fontId="7" fillId="0" borderId="0" xfId="5" applyFont="1" applyFill="1" applyBorder="1" applyAlignment="1">
      <alignment vertical="center"/>
    </xf>
    <xf numFmtId="167" fontId="5" fillId="2" borderId="0" xfId="3" applyNumberFormat="1" applyFont="1" applyFill="1" applyBorder="1" applyAlignment="1">
      <alignment horizontal="right" vertical="center"/>
    </xf>
    <xf numFmtId="164" fontId="6" fillId="2" borderId="0" xfId="3" applyNumberFormat="1" applyFont="1" applyFill="1" applyAlignment="1">
      <alignment vertical="center"/>
    </xf>
    <xf numFmtId="167" fontId="6" fillId="2" borderId="0" xfId="3" applyNumberFormat="1" applyFont="1" applyFill="1" applyAlignment="1">
      <alignment horizontal="right" vertical="center"/>
    </xf>
    <xf numFmtId="167" fontId="6" fillId="2" borderId="1" xfId="3" applyNumberFormat="1" applyFont="1" applyFill="1" applyBorder="1" applyAlignment="1">
      <alignment horizontal="right" vertical="center"/>
    </xf>
    <xf numFmtId="167" fontId="6" fillId="2" borderId="0" xfId="3" applyNumberFormat="1" applyFont="1" applyFill="1" applyBorder="1" applyAlignment="1">
      <alignment horizontal="right" vertical="center"/>
    </xf>
    <xf numFmtId="167" fontId="6" fillId="2" borderId="2" xfId="3" applyNumberFormat="1" applyFont="1" applyFill="1" applyBorder="1" applyAlignment="1">
      <alignment horizontal="right" vertical="center"/>
    </xf>
    <xf numFmtId="167" fontId="6" fillId="2" borderId="3" xfId="3" applyNumberFormat="1" applyFont="1" applyFill="1" applyBorder="1" applyAlignment="1">
      <alignment horizontal="right" vertical="center"/>
    </xf>
    <xf numFmtId="167" fontId="6" fillId="2" borderId="0" xfId="3" applyNumberFormat="1" applyFont="1" applyFill="1" applyAlignment="1">
      <alignment vertical="center"/>
    </xf>
    <xf numFmtId="0" fontId="6" fillId="2" borderId="0" xfId="3" applyFont="1" applyFill="1" applyAlignment="1">
      <alignment vertical="center"/>
    </xf>
    <xf numFmtId="164" fontId="5" fillId="2" borderId="0" xfId="3" applyNumberFormat="1" applyFont="1" applyFill="1" applyAlignment="1">
      <alignment vertical="center"/>
    </xf>
    <xf numFmtId="164" fontId="6" fillId="2" borderId="0" xfId="3" applyNumberFormat="1" applyFont="1" applyFill="1" applyBorder="1" applyAlignment="1">
      <alignment vertical="center"/>
    </xf>
    <xf numFmtId="172" fontId="6" fillId="2" borderId="0" xfId="3" applyNumberFormat="1" applyFont="1" applyFill="1" applyBorder="1" applyAlignment="1">
      <alignment horizontal="right" vertical="center"/>
    </xf>
    <xf numFmtId="165" fontId="7" fillId="2" borderId="0" xfId="1" applyNumberFormat="1" applyFont="1" applyFill="1" applyBorder="1" applyAlignment="1">
      <alignment horizontal="right" vertical="center"/>
    </xf>
    <xf numFmtId="166" fontId="7" fillId="2" borderId="0" xfId="5" applyNumberFormat="1" applyFont="1" applyFill="1" applyBorder="1" applyAlignment="1">
      <alignment horizontal="right" vertical="center"/>
    </xf>
    <xf numFmtId="166" fontId="7" fillId="2" borderId="2" xfId="5" applyNumberFormat="1" applyFont="1" applyFill="1" applyBorder="1" applyAlignment="1">
      <alignment horizontal="right" vertical="center"/>
    </xf>
    <xf numFmtId="166" fontId="7" fillId="2" borderId="1" xfId="5" applyNumberFormat="1" applyFont="1" applyFill="1" applyBorder="1" applyAlignment="1">
      <alignment horizontal="right" vertical="center"/>
    </xf>
    <xf numFmtId="164" fontId="7" fillId="2" borderId="0" xfId="5" applyNumberFormat="1" applyFont="1" applyFill="1" applyBorder="1" applyAlignment="1">
      <alignment vertical="center"/>
    </xf>
    <xf numFmtId="165" fontId="7" fillId="2" borderId="0" xfId="1" applyNumberFormat="1" applyFont="1" applyFill="1" applyBorder="1" applyAlignment="1">
      <alignment vertical="center"/>
    </xf>
    <xf numFmtId="166" fontId="7" fillId="2" borderId="3" xfId="5" applyNumberFormat="1" applyFont="1" applyFill="1" applyBorder="1" applyAlignment="1">
      <alignment vertical="center"/>
    </xf>
    <xf numFmtId="166" fontId="7" fillId="2" borderId="0" xfId="5" applyNumberFormat="1" applyFont="1" applyFill="1" applyBorder="1" applyAlignment="1">
      <alignment vertical="center"/>
    </xf>
    <xf numFmtId="168" fontId="7" fillId="2" borderId="0" xfId="5" applyNumberFormat="1" applyFont="1" applyFill="1" applyBorder="1" applyAlignment="1">
      <alignment vertical="center"/>
    </xf>
    <xf numFmtId="167" fontId="6" fillId="2" borderId="0" xfId="3" applyNumberFormat="1" applyFont="1" applyFill="1" applyBorder="1" applyAlignment="1">
      <alignment vertical="center"/>
    </xf>
    <xf numFmtId="167" fontId="6" fillId="2" borderId="2" xfId="3" applyNumberFormat="1" applyFont="1" applyFill="1" applyBorder="1" applyAlignment="1">
      <alignment vertical="center"/>
    </xf>
    <xf numFmtId="167" fontId="6" fillId="2" borderId="3" xfId="3" applyNumberFormat="1" applyFont="1" applyFill="1" applyBorder="1" applyAlignment="1">
      <alignment vertical="center"/>
    </xf>
    <xf numFmtId="167" fontId="9" fillId="2" borderId="0" xfId="3" applyNumberFormat="1" applyFont="1" applyFill="1" applyAlignment="1">
      <alignment vertical="center"/>
    </xf>
    <xf numFmtId="0" fontId="9" fillId="2" borderId="0" xfId="3" applyFont="1" applyFill="1" applyAlignment="1">
      <alignment vertical="center"/>
    </xf>
    <xf numFmtId="167" fontId="9" fillId="2" borderId="0" xfId="3" applyNumberFormat="1" applyFont="1" applyFill="1" applyBorder="1" applyAlignment="1">
      <alignment vertical="center"/>
    </xf>
    <xf numFmtId="167" fontId="9" fillId="2" borderId="0" xfId="3" applyNumberFormat="1" applyFont="1" applyFill="1" applyBorder="1" applyAlignment="1">
      <alignment horizontal="right" vertical="center"/>
    </xf>
    <xf numFmtId="167" fontId="9" fillId="2" borderId="1" xfId="3" applyNumberFormat="1" applyFont="1" applyFill="1" applyBorder="1" applyAlignment="1">
      <alignment horizontal="right" vertical="center"/>
    </xf>
    <xf numFmtId="167" fontId="9" fillId="2" borderId="2" xfId="3" applyNumberFormat="1" applyFont="1" applyFill="1" applyBorder="1" applyAlignment="1">
      <alignment vertical="center"/>
    </xf>
    <xf numFmtId="167" fontId="9" fillId="2" borderId="3" xfId="3" applyNumberFormat="1" applyFont="1" applyFill="1" applyBorder="1" applyAlignment="1">
      <alignment vertical="center"/>
    </xf>
    <xf numFmtId="167" fontId="11" fillId="2" borderId="0" xfId="3" applyNumberFormat="1" applyFont="1" applyFill="1" applyBorder="1" applyAlignment="1">
      <alignment vertical="center"/>
    </xf>
    <xf numFmtId="164" fontId="8" fillId="0" borderId="1" xfId="3" applyNumberFormat="1" applyFont="1" applyFill="1" applyBorder="1" applyAlignment="1">
      <alignment vertical="center"/>
    </xf>
    <xf numFmtId="164" fontId="8" fillId="0" borderId="1" xfId="5" applyNumberFormat="1" applyFont="1" applyFill="1" applyBorder="1" applyAlignment="1">
      <alignment horizontal="left" vertical="center"/>
    </xf>
    <xf numFmtId="164" fontId="7" fillId="0" borderId="1" xfId="5" applyNumberFormat="1" applyFont="1" applyFill="1" applyBorder="1" applyAlignment="1">
      <alignment horizontal="center" vertical="center"/>
    </xf>
    <xf numFmtId="164" fontId="7" fillId="0" borderId="1" xfId="5" applyNumberFormat="1" applyFont="1" applyFill="1" applyBorder="1" applyAlignment="1">
      <alignment horizontal="left" vertical="center"/>
    </xf>
    <xf numFmtId="164" fontId="6" fillId="2" borderId="4" xfId="3" applyNumberFormat="1" applyFont="1" applyFill="1" applyBorder="1" applyAlignment="1">
      <alignment vertical="center"/>
    </xf>
    <xf numFmtId="164" fontId="6" fillId="0" borderId="4" xfId="3" applyNumberFormat="1" applyFont="1" applyFill="1" applyBorder="1" applyAlignment="1">
      <alignment vertical="center"/>
    </xf>
    <xf numFmtId="167" fontId="11" fillId="0" borderId="0" xfId="3" applyNumberFormat="1" applyFont="1" applyFill="1" applyBorder="1" applyAlignment="1">
      <alignment vertical="center"/>
    </xf>
    <xf numFmtId="167" fontId="6" fillId="0" borderId="0" xfId="3" applyNumberFormat="1" applyFont="1" applyAlignment="1">
      <alignment horizontal="right" vertical="center"/>
    </xf>
    <xf numFmtId="164" fontId="6" fillId="0" borderId="0" xfId="3" applyNumberFormat="1" applyFont="1" applyAlignment="1">
      <alignment vertical="center"/>
    </xf>
    <xf numFmtId="167" fontId="6" fillId="0" borderId="2" xfId="3" applyNumberFormat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9" fillId="0" borderId="0" xfId="3" applyFont="1" applyAlignment="1">
      <alignment vertical="center"/>
    </xf>
    <xf numFmtId="0" fontId="9" fillId="0" borderId="0" xfId="0" applyFont="1" applyAlignment="1">
      <alignment vertical="center"/>
    </xf>
    <xf numFmtId="164" fontId="9" fillId="0" borderId="0" xfId="3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3" applyFont="1" applyAlignment="1">
      <alignment vertical="center"/>
    </xf>
    <xf numFmtId="0" fontId="5" fillId="0" borderId="0" xfId="3" applyFont="1" applyAlignment="1">
      <alignment vertical="center"/>
    </xf>
    <xf numFmtId="0" fontId="6" fillId="0" borderId="0" xfId="0" applyFont="1" applyAlignment="1">
      <alignment vertical="center"/>
    </xf>
    <xf numFmtId="167" fontId="6" fillId="2" borderId="7" xfId="3" applyNumberFormat="1" applyFont="1" applyFill="1" applyBorder="1" applyAlignment="1">
      <alignment horizontal="right" vertical="center"/>
    </xf>
    <xf numFmtId="166" fontId="6" fillId="0" borderId="0" xfId="3" applyNumberFormat="1" applyFont="1" applyFill="1" applyAlignment="1">
      <alignment vertical="center"/>
    </xf>
    <xf numFmtId="173" fontId="6" fillId="0" borderId="0" xfId="3" applyNumberFormat="1" applyFont="1" applyFill="1" applyAlignment="1">
      <alignment vertical="center"/>
    </xf>
    <xf numFmtId="170" fontId="6" fillId="0" borderId="0" xfId="3" applyNumberFormat="1" applyFont="1" applyFill="1" applyAlignment="1">
      <alignment vertical="center"/>
    </xf>
    <xf numFmtId="169" fontId="6" fillId="0" borderId="0" xfId="3" applyNumberFormat="1" applyFont="1" applyFill="1" applyAlignment="1">
      <alignment vertical="center"/>
    </xf>
    <xf numFmtId="0" fontId="10" fillId="0" borderId="0" xfId="3" quotePrefix="1" applyFont="1" applyAlignment="1">
      <alignment vertical="center"/>
    </xf>
    <xf numFmtId="0" fontId="5" fillId="0" borderId="0" xfId="3" quotePrefix="1" applyFont="1" applyAlignment="1">
      <alignment vertical="center"/>
    </xf>
    <xf numFmtId="164" fontId="6" fillId="0" borderId="0" xfId="3" applyNumberFormat="1" applyFont="1" applyFill="1" applyBorder="1" applyAlignment="1">
      <alignment horizontal="right" vertical="center"/>
    </xf>
    <xf numFmtId="164" fontId="7" fillId="0" borderId="0" xfId="5" applyNumberFormat="1" applyFont="1" applyFill="1" applyBorder="1" applyAlignment="1">
      <alignment horizontal="right" vertical="center"/>
    </xf>
    <xf numFmtId="167" fontId="5" fillId="0" borderId="0" xfId="3" applyNumberFormat="1" applyFont="1" applyFill="1" applyAlignment="1">
      <alignment horizontal="center" vertical="center"/>
    </xf>
    <xf numFmtId="166" fontId="5" fillId="0" borderId="0" xfId="3" applyNumberFormat="1" applyFont="1" applyFill="1" applyBorder="1" applyAlignment="1">
      <alignment horizontal="center" vertical="center"/>
    </xf>
    <xf numFmtId="167" fontId="6" fillId="0" borderId="0" xfId="3" applyNumberFormat="1" applyFont="1" applyBorder="1" applyAlignment="1">
      <alignment horizontal="right" vertical="center"/>
    </xf>
    <xf numFmtId="164" fontId="5" fillId="0" borderId="0" xfId="3" applyNumberFormat="1" applyFont="1" applyFill="1" applyBorder="1" applyAlignment="1">
      <alignment horizontal="center" vertical="center"/>
    </xf>
    <xf numFmtId="167" fontId="5" fillId="0" borderId="0" xfId="3" applyNumberFormat="1" applyFont="1" applyFill="1" applyAlignment="1">
      <alignment horizontal="center" vertical="center"/>
    </xf>
    <xf numFmtId="164" fontId="5" fillId="0" borderId="1" xfId="3" applyNumberFormat="1" applyFont="1" applyFill="1" applyBorder="1" applyAlignment="1">
      <alignment horizontal="center" vertical="center"/>
    </xf>
    <xf numFmtId="166" fontId="5" fillId="0" borderId="1" xfId="3" applyNumberFormat="1" applyFont="1" applyFill="1" applyBorder="1" applyAlignment="1">
      <alignment horizontal="center" vertical="center"/>
    </xf>
    <xf numFmtId="164" fontId="6" fillId="0" borderId="1" xfId="3" applyNumberFormat="1" applyFont="1" applyFill="1" applyBorder="1" applyAlignment="1">
      <alignment horizontal="justify" vertical="center"/>
    </xf>
    <xf numFmtId="164" fontId="6" fillId="0" borderId="1" xfId="3" applyNumberFormat="1" applyFont="1" applyFill="1" applyBorder="1" applyAlignment="1">
      <alignment horizontal="justify" vertical="center" wrapText="1"/>
    </xf>
    <xf numFmtId="166" fontId="5" fillId="0" borderId="0" xfId="3" applyNumberFormat="1" applyFont="1" applyFill="1" applyBorder="1" applyAlignment="1">
      <alignment horizontal="center" vertical="center"/>
    </xf>
    <xf numFmtId="167" fontId="10" fillId="0" borderId="1" xfId="3" applyNumberFormat="1" applyFont="1" applyFill="1" applyBorder="1" applyAlignment="1">
      <alignment horizontal="center" vertical="center"/>
    </xf>
    <xf numFmtId="167" fontId="10" fillId="0" borderId="5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justify" vertical="center" wrapText="1"/>
    </xf>
    <xf numFmtId="167" fontId="10" fillId="0" borderId="6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7" fontId="5" fillId="0" borderId="2" xfId="3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7" fillId="0" borderId="1" xfId="5" applyNumberFormat="1" applyFont="1" applyFill="1" applyBorder="1" applyAlignment="1">
      <alignment horizontal="justify" vertical="center" wrapText="1"/>
    </xf>
    <xf numFmtId="164" fontId="7" fillId="0" borderId="1" xfId="3" applyNumberFormat="1" applyFont="1" applyFill="1" applyBorder="1" applyAlignment="1">
      <alignment horizontal="justify" vertical="center" wrapText="1"/>
    </xf>
    <xf numFmtId="164" fontId="8" fillId="0" borderId="1" xfId="3" applyNumberFormat="1" applyFont="1" applyFill="1" applyBorder="1" applyAlignment="1">
      <alignment horizontal="center" vertical="center"/>
    </xf>
    <xf numFmtId="166" fontId="8" fillId="0" borderId="1" xfId="3" applyNumberFormat="1" applyFont="1" applyFill="1" applyBorder="1" applyAlignment="1">
      <alignment horizontal="center" vertical="center"/>
    </xf>
    <xf numFmtId="164" fontId="8" fillId="0" borderId="0" xfId="3" applyNumberFormat="1" applyFont="1" applyFill="1" applyBorder="1" applyAlignment="1">
      <alignment horizontal="center" vertical="center"/>
    </xf>
    <xf numFmtId="167" fontId="8" fillId="0" borderId="0" xfId="3" applyNumberFormat="1" applyFont="1" applyFill="1" applyAlignment="1">
      <alignment horizontal="center" vertical="center"/>
    </xf>
  </cellXfs>
  <cellStyles count="7">
    <cellStyle name="Comma 2" xfId="1"/>
    <cellStyle name="Normal" xfId="0" builtinId="0"/>
    <cellStyle name="Normal - Style1 10" xfId="2"/>
    <cellStyle name="Normal 2" xfId="3"/>
    <cellStyle name="Normal 2 2" xfId="4"/>
    <cellStyle name="Normal_EGCO_June10 TE" xfId="5"/>
    <cellStyle name="Normal_PAE_FS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PwC">
  <a:themeElements>
    <a:clrScheme name="PwC Orange">
      <a:dk1>
        <a:srgbClr val="000000"/>
      </a:dk1>
      <a:lt1>
        <a:srgbClr val="FFFFFF"/>
      </a:lt1>
      <a:dk2>
        <a:srgbClr val="DC6900"/>
      </a:dk2>
      <a:lt2>
        <a:srgbClr val="FFFFFF"/>
      </a:lt2>
      <a:accent1>
        <a:srgbClr val="DC6900"/>
      </a:accent1>
      <a:accent2>
        <a:srgbClr val="FFB600"/>
      </a:accent2>
      <a:accent3>
        <a:srgbClr val="602320"/>
      </a:accent3>
      <a:accent4>
        <a:srgbClr val="E27588"/>
      </a:accent4>
      <a:accent5>
        <a:srgbClr val="A32020"/>
      </a:accent5>
      <a:accent6>
        <a:srgbClr val="E0301E"/>
      </a:accent6>
      <a:hlink>
        <a:srgbClr val="0000FF"/>
      </a:hlink>
      <a:folHlink>
        <a:srgbClr val="0000FF"/>
      </a:folHlink>
    </a:clrScheme>
    <a:fontScheme name="PwC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ltGray">
        <a:solidFill>
          <a:schemeClr val="tx2"/>
        </a:solidFill>
        <a:ln w="3175"/>
      </a:spPr>
      <a:bodyPr rtlCol="0" anchor="ctr"/>
      <a:lstStyle>
        <a:defPPr algn="ctr">
          <a:defRPr dirty="0" err="1" smtClean="0">
            <a:solidFill>
              <a:schemeClr val="bg1"/>
            </a:solidFill>
            <a:latin typeface="Georgia" pitchFamily="18" charset="0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square" lIns="0" tIns="0" rIns="0" bIns="0" rtlCol="0">
        <a:noAutofit/>
      </a:bodyPr>
      <a:lstStyle>
        <a:defPPr indent="-274320">
          <a:spcAft>
            <a:spcPts val="900"/>
          </a:spcAft>
          <a:defRPr sz="2000" dirty="0" err="1" smtClean="0">
            <a:latin typeface="Georgia" pitchFamily="18" charset="0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6"/>
  <sheetViews>
    <sheetView tabSelected="1" zoomScaleNormal="100" zoomScaleSheetLayoutView="99" workbookViewId="0">
      <selection activeCell="I31" sqref="I31"/>
    </sheetView>
  </sheetViews>
  <sheetFormatPr defaultRowHeight="16.5" customHeight="1" x14ac:dyDescent="0.2"/>
  <cols>
    <col min="1" max="3" width="1.125" style="3" customWidth="1"/>
    <col min="4" max="4" width="28.125" style="3" customWidth="1"/>
    <col min="5" max="5" width="5" style="2" customWidth="1"/>
    <col min="6" max="6" width="0.875" style="3" customWidth="1"/>
    <col min="7" max="7" width="11.5" style="3" customWidth="1"/>
    <col min="8" max="8" width="0.875" style="3" customWidth="1"/>
    <col min="9" max="9" width="11.5" style="3" customWidth="1"/>
    <col min="10" max="10" width="0.875" style="4" customWidth="1"/>
    <col min="11" max="11" width="11.5" style="5" customWidth="1"/>
    <col min="12" max="12" width="0.875" style="5" customWidth="1"/>
    <col min="13" max="13" width="11.5" style="5" customWidth="1"/>
    <col min="14" max="16384" width="9" style="3"/>
  </cols>
  <sheetData>
    <row r="1" spans="1:13" ht="16.5" customHeight="1" x14ac:dyDescent="0.2">
      <c r="A1" s="1" t="s">
        <v>2</v>
      </c>
      <c r="B1" s="1"/>
      <c r="C1" s="1"/>
      <c r="D1" s="1"/>
    </row>
    <row r="2" spans="1:13" ht="16.5" customHeight="1" x14ac:dyDescent="0.2">
      <c r="A2" s="1" t="s">
        <v>43</v>
      </c>
      <c r="B2" s="1"/>
      <c r="C2" s="1"/>
      <c r="D2" s="1"/>
    </row>
    <row r="3" spans="1:13" ht="16.5" customHeight="1" x14ac:dyDescent="0.2">
      <c r="A3" s="6" t="s">
        <v>186</v>
      </c>
      <c r="B3" s="6"/>
      <c r="C3" s="6"/>
      <c r="D3" s="6"/>
      <c r="E3" s="7"/>
      <c r="F3" s="8"/>
      <c r="G3" s="8"/>
      <c r="H3" s="8"/>
      <c r="I3" s="8"/>
      <c r="J3" s="8"/>
      <c r="K3" s="9"/>
      <c r="L3" s="9"/>
      <c r="M3" s="9"/>
    </row>
    <row r="4" spans="1:13" ht="16.5" customHeight="1" x14ac:dyDescent="0.2">
      <c r="A4" s="10"/>
      <c r="B4" s="10"/>
      <c r="C4" s="10"/>
      <c r="D4" s="10"/>
      <c r="E4" s="11"/>
      <c r="F4" s="4"/>
      <c r="G4" s="4"/>
      <c r="H4" s="4"/>
      <c r="I4" s="4"/>
      <c r="K4" s="12"/>
      <c r="L4" s="12"/>
      <c r="M4" s="12"/>
    </row>
    <row r="5" spans="1:13" ht="16.5" customHeight="1" x14ac:dyDescent="0.2">
      <c r="A5" s="10"/>
      <c r="B5" s="10"/>
      <c r="C5" s="10"/>
      <c r="D5" s="10"/>
      <c r="E5" s="11"/>
      <c r="F5" s="4"/>
      <c r="G5" s="4"/>
      <c r="H5" s="4"/>
      <c r="I5" s="4"/>
      <c r="K5" s="12"/>
      <c r="L5" s="12"/>
      <c r="M5" s="12"/>
    </row>
    <row r="6" spans="1:13" ht="16.5" customHeight="1" x14ac:dyDescent="0.2">
      <c r="G6" s="200" t="s">
        <v>3</v>
      </c>
      <c r="H6" s="200"/>
      <c r="I6" s="200"/>
      <c r="K6" s="201" t="s">
        <v>112</v>
      </c>
      <c r="L6" s="201"/>
      <c r="M6" s="201"/>
    </row>
    <row r="7" spans="1:13" ht="16.5" customHeight="1" x14ac:dyDescent="0.2">
      <c r="G7" s="202" t="s">
        <v>116</v>
      </c>
      <c r="H7" s="202"/>
      <c r="I7" s="202"/>
      <c r="J7" s="15"/>
      <c r="K7" s="203" t="s">
        <v>117</v>
      </c>
      <c r="L7" s="203"/>
      <c r="M7" s="203"/>
    </row>
    <row r="8" spans="1:13" ht="16.5" customHeight="1" x14ac:dyDescent="0.2">
      <c r="G8" s="17" t="s">
        <v>5</v>
      </c>
      <c r="H8" s="18"/>
      <c r="I8" s="17" t="s">
        <v>5</v>
      </c>
      <c r="J8" s="18"/>
      <c r="K8" s="17" t="s">
        <v>5</v>
      </c>
      <c r="L8" s="18"/>
      <c r="M8" s="17" t="s">
        <v>5</v>
      </c>
    </row>
    <row r="9" spans="1:13" ht="16.5" customHeight="1" x14ac:dyDescent="0.2">
      <c r="G9" s="19" t="s">
        <v>187</v>
      </c>
      <c r="H9" s="10"/>
      <c r="I9" s="19" t="s">
        <v>159</v>
      </c>
      <c r="J9" s="10"/>
      <c r="K9" s="19" t="s">
        <v>187</v>
      </c>
      <c r="L9" s="10"/>
      <c r="M9" s="19" t="s">
        <v>159</v>
      </c>
    </row>
    <row r="10" spans="1:13" ht="16.5" customHeight="1" x14ac:dyDescent="0.2">
      <c r="E10" s="14" t="s">
        <v>6</v>
      </c>
      <c r="F10" s="1"/>
      <c r="G10" s="20" t="s">
        <v>4</v>
      </c>
      <c r="H10" s="21"/>
      <c r="I10" s="20" t="s">
        <v>4</v>
      </c>
      <c r="J10" s="16"/>
      <c r="K10" s="20" t="s">
        <v>4</v>
      </c>
      <c r="L10" s="21"/>
      <c r="M10" s="20" t="s">
        <v>4</v>
      </c>
    </row>
    <row r="11" spans="1:13" ht="16.5" customHeight="1" x14ac:dyDescent="0.2">
      <c r="E11" s="15"/>
      <c r="F11" s="1"/>
      <c r="G11" s="138"/>
      <c r="H11" s="21"/>
      <c r="I11" s="16"/>
      <c r="J11" s="16"/>
      <c r="K11" s="138"/>
      <c r="L11" s="21"/>
      <c r="M11" s="16"/>
    </row>
    <row r="12" spans="1:13" ht="16.5" customHeight="1" x14ac:dyDescent="0.2">
      <c r="A12" s="1" t="s">
        <v>8</v>
      </c>
      <c r="B12" s="1"/>
      <c r="C12" s="1"/>
      <c r="G12" s="139"/>
      <c r="K12" s="140"/>
    </row>
    <row r="13" spans="1:13" ht="8.1" customHeight="1" x14ac:dyDescent="0.2">
      <c r="A13" s="1"/>
      <c r="B13" s="1"/>
      <c r="C13" s="1"/>
      <c r="G13" s="139"/>
      <c r="J13" s="23"/>
      <c r="K13" s="140"/>
    </row>
    <row r="14" spans="1:13" ht="16.5" customHeight="1" x14ac:dyDescent="0.2">
      <c r="A14" s="1" t="s">
        <v>7</v>
      </c>
      <c r="B14" s="1"/>
      <c r="C14" s="1"/>
      <c r="G14" s="139"/>
      <c r="J14" s="23"/>
      <c r="K14" s="140"/>
    </row>
    <row r="15" spans="1:13" ht="8.1" customHeight="1" x14ac:dyDescent="0.2">
      <c r="A15" s="1"/>
      <c r="B15" s="1"/>
      <c r="C15" s="1"/>
      <c r="G15" s="139"/>
      <c r="J15" s="23"/>
      <c r="K15" s="140"/>
    </row>
    <row r="16" spans="1:13" ht="16.5" customHeight="1" x14ac:dyDescent="0.2">
      <c r="A16" s="3" t="s">
        <v>39</v>
      </c>
      <c r="E16" s="2">
        <v>13</v>
      </c>
      <c r="G16" s="140">
        <v>109020</v>
      </c>
      <c r="H16" s="5"/>
      <c r="I16" s="5">
        <v>108476</v>
      </c>
      <c r="J16" s="5"/>
      <c r="K16" s="140">
        <v>34121</v>
      </c>
      <c r="L16" s="12"/>
      <c r="M16" s="5">
        <v>63897</v>
      </c>
    </row>
    <row r="17" spans="1:13" ht="16.5" customHeight="1" x14ac:dyDescent="0.2">
      <c r="A17" s="3" t="s">
        <v>251</v>
      </c>
      <c r="E17" s="2">
        <v>8</v>
      </c>
      <c r="G17" s="140">
        <v>66213</v>
      </c>
      <c r="H17" s="5"/>
      <c r="I17" s="5">
        <v>0</v>
      </c>
      <c r="J17" s="5"/>
      <c r="K17" s="140">
        <v>66213</v>
      </c>
      <c r="L17" s="12"/>
      <c r="M17" s="5">
        <v>0</v>
      </c>
    </row>
    <row r="18" spans="1:13" ht="16.5" customHeight="1" x14ac:dyDescent="0.2">
      <c r="A18" s="3" t="s">
        <v>191</v>
      </c>
      <c r="E18" s="2" t="s">
        <v>266</v>
      </c>
      <c r="G18" s="140">
        <v>281</v>
      </c>
      <c r="H18" s="5"/>
      <c r="I18" s="5">
        <v>0</v>
      </c>
      <c r="J18" s="5"/>
      <c r="K18" s="140">
        <v>269</v>
      </c>
      <c r="L18" s="12"/>
      <c r="M18" s="5">
        <v>0</v>
      </c>
    </row>
    <row r="19" spans="1:13" ht="16.5" customHeight="1" x14ac:dyDescent="0.2">
      <c r="A19" s="3" t="s">
        <v>9</v>
      </c>
      <c r="E19" s="2" t="s">
        <v>267</v>
      </c>
      <c r="G19" s="140">
        <v>0</v>
      </c>
      <c r="H19" s="5"/>
      <c r="I19" s="5">
        <v>56481</v>
      </c>
      <c r="J19" s="5"/>
      <c r="K19" s="140">
        <v>0</v>
      </c>
      <c r="L19" s="12"/>
      <c r="M19" s="5">
        <v>56284</v>
      </c>
    </row>
    <row r="20" spans="1:13" ht="16.5" customHeight="1" x14ac:dyDescent="0.2">
      <c r="A20" s="3" t="s">
        <v>101</v>
      </c>
      <c r="E20" s="98">
        <v>15.1</v>
      </c>
      <c r="G20" s="140">
        <v>388487</v>
      </c>
      <c r="H20" s="5"/>
      <c r="I20" s="5">
        <v>665657</v>
      </c>
      <c r="J20" s="5"/>
      <c r="K20" s="140">
        <v>260995</v>
      </c>
      <c r="L20" s="12"/>
      <c r="M20" s="5">
        <v>571146</v>
      </c>
    </row>
    <row r="21" spans="1:13" ht="16.5" customHeight="1" x14ac:dyDescent="0.2">
      <c r="A21" s="3" t="s">
        <v>16</v>
      </c>
      <c r="G21" s="139"/>
      <c r="H21" s="5"/>
      <c r="J21" s="5"/>
      <c r="K21" s="140"/>
      <c r="L21" s="12"/>
    </row>
    <row r="22" spans="1:13" ht="16.5" customHeight="1" x14ac:dyDescent="0.2">
      <c r="A22" s="3" t="s">
        <v>167</v>
      </c>
      <c r="E22" s="98">
        <v>15.2</v>
      </c>
      <c r="G22" s="140">
        <v>158926</v>
      </c>
      <c r="H22" s="5"/>
      <c r="I22" s="5">
        <v>97186</v>
      </c>
      <c r="J22" s="5"/>
      <c r="K22" s="140">
        <v>149121</v>
      </c>
      <c r="L22" s="12"/>
      <c r="M22" s="5">
        <v>81732</v>
      </c>
    </row>
    <row r="23" spans="1:13" ht="16.5" customHeight="1" x14ac:dyDescent="0.2">
      <c r="A23" s="3" t="s">
        <v>10</v>
      </c>
      <c r="E23" s="2" t="s">
        <v>250</v>
      </c>
      <c r="G23" s="140">
        <v>10600</v>
      </c>
      <c r="H23" s="5"/>
      <c r="I23" s="5">
        <v>9600</v>
      </c>
      <c r="J23" s="5"/>
      <c r="K23" s="140">
        <v>33660</v>
      </c>
      <c r="L23" s="12"/>
      <c r="M23" s="5">
        <v>41000</v>
      </c>
    </row>
    <row r="24" spans="1:13" ht="16.5" customHeight="1" x14ac:dyDescent="0.2">
      <c r="A24" s="3" t="s">
        <v>130</v>
      </c>
      <c r="E24" s="2">
        <v>17</v>
      </c>
      <c r="G24" s="140">
        <v>145567</v>
      </c>
      <c r="H24" s="5"/>
      <c r="I24" s="5">
        <v>135461</v>
      </c>
      <c r="J24" s="5"/>
      <c r="K24" s="140">
        <v>134337</v>
      </c>
      <c r="L24" s="12"/>
      <c r="M24" s="5">
        <v>129405</v>
      </c>
    </row>
    <row r="25" spans="1:13" ht="16.5" customHeight="1" x14ac:dyDescent="0.2">
      <c r="A25" s="3" t="s">
        <v>192</v>
      </c>
      <c r="G25" s="140">
        <v>0</v>
      </c>
      <c r="H25" s="5"/>
      <c r="I25" s="5">
        <v>62784</v>
      </c>
      <c r="J25" s="5"/>
      <c r="K25" s="140">
        <v>0</v>
      </c>
      <c r="L25" s="12"/>
      <c r="M25" s="5">
        <v>62549</v>
      </c>
    </row>
    <row r="26" spans="1:13" ht="16.5" customHeight="1" x14ac:dyDescent="0.2">
      <c r="A26" s="3" t="s">
        <v>40</v>
      </c>
      <c r="G26" s="143">
        <v>9860</v>
      </c>
      <c r="H26" s="5"/>
      <c r="I26" s="24">
        <v>11654</v>
      </c>
      <c r="J26" s="5"/>
      <c r="K26" s="143">
        <v>6625</v>
      </c>
      <c r="L26" s="12"/>
      <c r="M26" s="24">
        <v>9865</v>
      </c>
    </row>
    <row r="27" spans="1:13" s="4" customFormat="1" ht="8.1" customHeight="1" x14ac:dyDescent="0.2">
      <c r="A27" s="10"/>
      <c r="B27" s="10"/>
      <c r="C27" s="10"/>
      <c r="E27" s="11"/>
      <c r="G27" s="142"/>
      <c r="H27" s="12"/>
      <c r="I27" s="12"/>
      <c r="J27" s="12"/>
      <c r="K27" s="142"/>
      <c r="L27" s="12"/>
      <c r="M27" s="12"/>
    </row>
    <row r="28" spans="1:13" ht="16.5" customHeight="1" x14ac:dyDescent="0.2">
      <c r="A28" s="1" t="s">
        <v>11</v>
      </c>
      <c r="G28" s="141">
        <f>SUM(G16:G26)</f>
        <v>888954</v>
      </c>
      <c r="H28" s="5"/>
      <c r="I28" s="9">
        <f>SUM(I16:I26)</f>
        <v>1147299</v>
      </c>
      <c r="J28" s="5"/>
      <c r="K28" s="141">
        <f>SUM(K16:K26)</f>
        <v>685341</v>
      </c>
      <c r="L28" s="12"/>
      <c r="M28" s="9">
        <f>SUM(M16:M26)</f>
        <v>1015878</v>
      </c>
    </row>
    <row r="29" spans="1:13" ht="16.5" customHeight="1" x14ac:dyDescent="0.2">
      <c r="G29" s="140"/>
      <c r="H29" s="5"/>
      <c r="I29" s="5"/>
      <c r="J29" s="5"/>
      <c r="K29" s="140"/>
      <c r="L29" s="12"/>
    </row>
    <row r="30" spans="1:13" ht="16.5" customHeight="1" x14ac:dyDescent="0.2">
      <c r="A30" s="1" t="s">
        <v>12</v>
      </c>
      <c r="G30" s="140"/>
      <c r="H30" s="5"/>
      <c r="I30" s="5"/>
      <c r="J30" s="5"/>
      <c r="K30" s="140"/>
      <c r="L30" s="12"/>
    </row>
    <row r="31" spans="1:13" ht="8.1" customHeight="1" x14ac:dyDescent="0.2">
      <c r="A31" s="1"/>
      <c r="G31" s="140"/>
      <c r="H31" s="5"/>
      <c r="I31" s="5"/>
      <c r="J31" s="5"/>
      <c r="K31" s="140"/>
      <c r="L31" s="12"/>
    </row>
    <row r="32" spans="1:13" ht="16.5" customHeight="1" x14ac:dyDescent="0.2">
      <c r="A32" s="3" t="s">
        <v>41</v>
      </c>
      <c r="G32" s="140"/>
      <c r="H32" s="5"/>
      <c r="I32" s="5"/>
      <c r="J32" s="5"/>
      <c r="K32" s="140"/>
      <c r="L32" s="12"/>
    </row>
    <row r="33" spans="1:13" ht="16.5" customHeight="1" x14ac:dyDescent="0.2">
      <c r="B33" s="3" t="s">
        <v>17</v>
      </c>
      <c r="E33" s="2">
        <v>18</v>
      </c>
      <c r="G33" s="140">
        <v>162137</v>
      </c>
      <c r="H33" s="5"/>
      <c r="I33" s="5">
        <v>127137</v>
      </c>
      <c r="J33" s="5"/>
      <c r="K33" s="140">
        <v>109877</v>
      </c>
      <c r="L33" s="12"/>
      <c r="M33" s="5">
        <v>109877</v>
      </c>
    </row>
    <row r="34" spans="1:13" ht="16.5" customHeight="1" x14ac:dyDescent="0.2">
      <c r="A34" s="3" t="s">
        <v>252</v>
      </c>
      <c r="E34" s="2">
        <v>8</v>
      </c>
      <c r="G34" s="140">
        <v>1929</v>
      </c>
      <c r="H34" s="5"/>
      <c r="I34" s="5">
        <v>0</v>
      </c>
      <c r="J34" s="5"/>
      <c r="K34" s="140">
        <v>1929</v>
      </c>
      <c r="L34" s="12"/>
      <c r="M34" s="5">
        <v>0</v>
      </c>
    </row>
    <row r="35" spans="1:13" ht="16.5" customHeight="1" x14ac:dyDescent="0.2">
      <c r="A35" s="3" t="s">
        <v>270</v>
      </c>
      <c r="E35" s="2" t="s">
        <v>253</v>
      </c>
      <c r="G35" s="140">
        <v>0</v>
      </c>
      <c r="H35" s="5"/>
      <c r="I35" s="5">
        <v>3795</v>
      </c>
      <c r="J35" s="5"/>
      <c r="K35" s="140">
        <v>0</v>
      </c>
      <c r="L35" s="12"/>
      <c r="M35" s="5">
        <v>3795</v>
      </c>
    </row>
    <row r="36" spans="1:13" ht="16.5" customHeight="1" x14ac:dyDescent="0.2">
      <c r="A36" s="3" t="s">
        <v>161</v>
      </c>
      <c r="E36" s="2">
        <v>20</v>
      </c>
      <c r="G36" s="140">
        <v>29038</v>
      </c>
      <c r="H36" s="5"/>
      <c r="I36" s="5">
        <v>33206</v>
      </c>
      <c r="J36" s="5"/>
      <c r="K36" s="140">
        <v>0</v>
      </c>
      <c r="L36" s="12"/>
      <c r="M36" s="5">
        <v>0</v>
      </c>
    </row>
    <row r="37" spans="1:13" ht="16.5" customHeight="1" x14ac:dyDescent="0.2">
      <c r="A37" s="3" t="s">
        <v>141</v>
      </c>
      <c r="E37" s="2">
        <v>20</v>
      </c>
      <c r="G37" s="140">
        <v>10364</v>
      </c>
      <c r="H37" s="5"/>
      <c r="I37" s="5">
        <v>10680</v>
      </c>
      <c r="J37" s="5"/>
      <c r="K37" s="140">
        <v>3000</v>
      </c>
      <c r="L37" s="12"/>
      <c r="M37" s="5">
        <v>3000</v>
      </c>
    </row>
    <row r="38" spans="1:13" ht="16.5" customHeight="1" x14ac:dyDescent="0.2">
      <c r="A38" s="3" t="s">
        <v>181</v>
      </c>
      <c r="E38" s="2">
        <v>21</v>
      </c>
      <c r="G38" s="140" t="s">
        <v>148</v>
      </c>
      <c r="H38" s="5"/>
      <c r="I38" s="5">
        <v>0</v>
      </c>
      <c r="J38" s="5"/>
      <c r="K38" s="140">
        <v>548053</v>
      </c>
      <c r="L38" s="12"/>
      <c r="M38" s="5">
        <v>456684</v>
      </c>
    </row>
    <row r="39" spans="1:13" ht="16.5" customHeight="1" x14ac:dyDescent="0.2">
      <c r="A39" s="3" t="s">
        <v>254</v>
      </c>
      <c r="E39" s="2">
        <v>22</v>
      </c>
      <c r="G39" s="140">
        <v>115293</v>
      </c>
      <c r="H39" s="5"/>
      <c r="I39" s="5">
        <v>118688</v>
      </c>
      <c r="J39" s="5"/>
      <c r="K39" s="140">
        <v>7223</v>
      </c>
      <c r="L39" s="12"/>
      <c r="M39" s="5">
        <v>7502</v>
      </c>
    </row>
    <row r="40" spans="1:13" ht="16.5" customHeight="1" x14ac:dyDescent="0.2">
      <c r="A40" s="3" t="s">
        <v>13</v>
      </c>
      <c r="E40" s="2">
        <v>23</v>
      </c>
      <c r="G40" s="140">
        <v>166510</v>
      </c>
      <c r="H40" s="5"/>
      <c r="I40" s="5">
        <v>502219</v>
      </c>
      <c r="J40" s="5"/>
      <c r="K40" s="140">
        <v>106068</v>
      </c>
      <c r="L40" s="12"/>
      <c r="M40" s="5">
        <v>107535</v>
      </c>
    </row>
    <row r="41" spans="1:13" ht="16.5" customHeight="1" x14ac:dyDescent="0.2">
      <c r="A41" s="3" t="s">
        <v>194</v>
      </c>
      <c r="E41" s="2">
        <v>24</v>
      </c>
      <c r="G41" s="140">
        <v>737614</v>
      </c>
      <c r="H41" s="5"/>
      <c r="I41" s="5">
        <v>0</v>
      </c>
      <c r="J41" s="5"/>
      <c r="K41" s="140">
        <v>72722</v>
      </c>
      <c r="L41" s="12"/>
      <c r="M41" s="5">
        <v>0</v>
      </c>
    </row>
    <row r="42" spans="1:13" ht="16.5" customHeight="1" x14ac:dyDescent="0.2">
      <c r="A42" s="3" t="s">
        <v>140</v>
      </c>
      <c r="E42" s="2">
        <v>25</v>
      </c>
      <c r="G42" s="140">
        <v>157555</v>
      </c>
      <c r="H42" s="5"/>
      <c r="I42" s="5">
        <v>157555</v>
      </c>
      <c r="J42" s="5"/>
      <c r="K42" s="140">
        <v>0</v>
      </c>
      <c r="L42" s="12"/>
      <c r="M42" s="5" t="s">
        <v>148</v>
      </c>
    </row>
    <row r="43" spans="1:13" ht="16.5" customHeight="1" x14ac:dyDescent="0.2">
      <c r="A43" s="3" t="s">
        <v>42</v>
      </c>
      <c r="E43" s="2">
        <v>26</v>
      </c>
      <c r="G43" s="140">
        <v>37337</v>
      </c>
      <c r="H43" s="5"/>
      <c r="I43" s="5">
        <v>41407</v>
      </c>
      <c r="J43" s="5"/>
      <c r="K43" s="140">
        <v>302</v>
      </c>
      <c r="L43" s="12"/>
      <c r="M43" s="5">
        <v>421</v>
      </c>
    </row>
    <row r="44" spans="1:13" ht="16.5" customHeight="1" x14ac:dyDescent="0.2">
      <c r="A44" s="3" t="s">
        <v>152</v>
      </c>
      <c r="E44" s="2">
        <v>27</v>
      </c>
      <c r="G44" s="140">
        <v>47454</v>
      </c>
      <c r="H44" s="5"/>
      <c r="I44" s="5">
        <v>26949</v>
      </c>
      <c r="J44" s="5"/>
      <c r="K44" s="140">
        <v>52206</v>
      </c>
      <c r="L44" s="12"/>
      <c r="M44" s="5">
        <v>32994</v>
      </c>
    </row>
    <row r="45" spans="1:13" ht="16.5" customHeight="1" x14ac:dyDescent="0.2">
      <c r="A45" s="3" t="s">
        <v>113</v>
      </c>
      <c r="G45" s="142">
        <v>59066</v>
      </c>
      <c r="H45" s="12"/>
      <c r="I45" s="12">
        <v>55900</v>
      </c>
      <c r="J45" s="12"/>
      <c r="K45" s="142">
        <v>59066</v>
      </c>
      <c r="L45" s="12"/>
      <c r="M45" s="12">
        <v>55721</v>
      </c>
    </row>
    <row r="46" spans="1:13" ht="16.5" customHeight="1" x14ac:dyDescent="0.2">
      <c r="A46" s="3" t="s">
        <v>137</v>
      </c>
      <c r="G46" s="143">
        <v>13334</v>
      </c>
      <c r="H46" s="5"/>
      <c r="I46" s="24">
        <v>14617</v>
      </c>
      <c r="J46" s="5"/>
      <c r="K46" s="143">
        <v>10128</v>
      </c>
      <c r="L46" s="12"/>
      <c r="M46" s="24">
        <v>11130</v>
      </c>
    </row>
    <row r="47" spans="1:13" s="4" customFormat="1" ht="8.1" customHeight="1" x14ac:dyDescent="0.2">
      <c r="A47" s="10"/>
      <c r="B47" s="10"/>
      <c r="C47" s="10"/>
      <c r="E47" s="11"/>
      <c r="G47" s="142"/>
      <c r="H47" s="12"/>
      <c r="I47" s="12"/>
      <c r="J47" s="12"/>
      <c r="K47" s="142"/>
      <c r="L47" s="12"/>
      <c r="M47" s="12"/>
    </row>
    <row r="48" spans="1:13" ht="16.5" customHeight="1" x14ac:dyDescent="0.2">
      <c r="A48" s="1" t="s">
        <v>14</v>
      </c>
      <c r="G48" s="141">
        <f>SUM(G33:G46)</f>
        <v>1537631</v>
      </c>
      <c r="H48" s="12"/>
      <c r="I48" s="9">
        <f>SUM(I33:I46)</f>
        <v>1092153</v>
      </c>
      <c r="J48" s="12"/>
      <c r="K48" s="141">
        <f>SUM(K33:K47)</f>
        <v>970574</v>
      </c>
      <c r="L48" s="12"/>
      <c r="M48" s="9">
        <f>SUM(M33:M47)</f>
        <v>788659</v>
      </c>
    </row>
    <row r="49" spans="1:13" ht="8.1" customHeight="1" x14ac:dyDescent="0.2">
      <c r="G49" s="142"/>
      <c r="H49" s="12"/>
      <c r="I49" s="12"/>
      <c r="J49" s="12"/>
      <c r="K49" s="142"/>
      <c r="L49" s="12"/>
      <c r="M49" s="12"/>
    </row>
    <row r="50" spans="1:13" ht="16.5" customHeight="1" thickBot="1" x14ac:dyDescent="0.25">
      <c r="A50" s="1" t="s">
        <v>15</v>
      </c>
      <c r="G50" s="144">
        <f>SUM(G28+G48)</f>
        <v>2426585</v>
      </c>
      <c r="H50" s="12"/>
      <c r="I50" s="25">
        <f>SUM(I28+I48)</f>
        <v>2239452</v>
      </c>
      <c r="J50" s="12"/>
      <c r="K50" s="144">
        <f>SUM(K28+K48)</f>
        <v>1655915</v>
      </c>
      <c r="L50" s="12"/>
      <c r="M50" s="25">
        <f>SUM(M28+M48)</f>
        <v>1804537</v>
      </c>
    </row>
    <row r="51" spans="1:13" ht="16.5" customHeight="1" thickTop="1" x14ac:dyDescent="0.2">
      <c r="A51" s="1"/>
      <c r="G51" s="12"/>
      <c r="H51" s="12"/>
      <c r="I51" s="12"/>
      <c r="J51" s="12"/>
      <c r="K51" s="12"/>
      <c r="L51" s="12"/>
      <c r="M51" s="12"/>
    </row>
    <row r="52" spans="1:13" ht="16.5" customHeight="1" x14ac:dyDescent="0.2">
      <c r="A52" s="1"/>
      <c r="G52" s="12"/>
      <c r="H52" s="12"/>
      <c r="I52" s="12"/>
      <c r="J52" s="12"/>
      <c r="K52" s="12"/>
      <c r="L52" s="12"/>
      <c r="M52" s="12"/>
    </row>
    <row r="53" spans="1:13" ht="13.5" customHeight="1" x14ac:dyDescent="0.2">
      <c r="A53" s="1"/>
      <c r="G53" s="12"/>
      <c r="H53" s="12"/>
      <c r="I53" s="12"/>
      <c r="J53" s="12"/>
      <c r="K53" s="12"/>
      <c r="L53" s="12"/>
      <c r="M53" s="12"/>
    </row>
    <row r="54" spans="1:13" ht="21.95" customHeight="1" x14ac:dyDescent="0.2">
      <c r="A54" s="204" t="s">
        <v>271</v>
      </c>
      <c r="B54" s="204"/>
      <c r="C54" s="204"/>
      <c r="D54" s="204"/>
      <c r="E54" s="204"/>
      <c r="F54" s="204"/>
      <c r="G54" s="204"/>
      <c r="H54" s="204"/>
      <c r="I54" s="204"/>
      <c r="J54" s="204"/>
      <c r="K54" s="204"/>
      <c r="L54" s="204"/>
      <c r="M54" s="204"/>
    </row>
    <row r="55" spans="1:13" ht="16.5" customHeight="1" x14ac:dyDescent="0.2">
      <c r="A55" s="1" t="s">
        <v>2</v>
      </c>
      <c r="B55" s="1"/>
      <c r="C55" s="1"/>
      <c r="D55" s="1"/>
    </row>
    <row r="56" spans="1:13" ht="16.5" customHeight="1" x14ac:dyDescent="0.2">
      <c r="A56" s="1" t="s">
        <v>43</v>
      </c>
      <c r="B56" s="1"/>
      <c r="C56" s="1"/>
      <c r="D56" s="1"/>
    </row>
    <row r="57" spans="1:13" ht="16.5" customHeight="1" x14ac:dyDescent="0.2">
      <c r="A57" s="6" t="str">
        <f>A3</f>
        <v>As at 31 December 2020</v>
      </c>
      <c r="B57" s="6"/>
      <c r="C57" s="6"/>
      <c r="D57" s="6"/>
      <c r="E57" s="7"/>
      <c r="F57" s="8"/>
      <c r="G57" s="8"/>
      <c r="H57" s="8"/>
      <c r="I57" s="8"/>
      <c r="J57" s="8"/>
      <c r="K57" s="9"/>
      <c r="L57" s="9"/>
      <c r="M57" s="9"/>
    </row>
    <row r="58" spans="1:13" ht="16.5" customHeight="1" x14ac:dyDescent="0.2">
      <c r="A58" s="10"/>
      <c r="B58" s="10"/>
      <c r="C58" s="10"/>
      <c r="D58" s="10"/>
      <c r="E58" s="11"/>
      <c r="F58" s="4"/>
      <c r="G58" s="4"/>
      <c r="H58" s="4"/>
      <c r="I58" s="4"/>
      <c r="K58" s="12"/>
      <c r="L58" s="12"/>
      <c r="M58" s="12"/>
    </row>
    <row r="59" spans="1:13" ht="16.5" customHeight="1" x14ac:dyDescent="0.2">
      <c r="A59" s="10"/>
      <c r="B59" s="10"/>
      <c r="C59" s="10"/>
      <c r="D59" s="10"/>
      <c r="E59" s="11"/>
      <c r="F59" s="4"/>
      <c r="G59" s="4"/>
      <c r="H59" s="4"/>
      <c r="I59" s="4"/>
      <c r="K59" s="12"/>
      <c r="L59" s="12"/>
      <c r="M59" s="12"/>
    </row>
    <row r="60" spans="1:13" ht="16.5" customHeight="1" x14ac:dyDescent="0.2">
      <c r="G60" s="200" t="s">
        <v>3</v>
      </c>
      <c r="H60" s="200"/>
      <c r="I60" s="200"/>
      <c r="K60" s="201" t="s">
        <v>112</v>
      </c>
      <c r="L60" s="201"/>
      <c r="M60" s="201"/>
    </row>
    <row r="61" spans="1:13" ht="16.5" customHeight="1" x14ac:dyDescent="0.2">
      <c r="G61" s="202" t="s">
        <v>116</v>
      </c>
      <c r="H61" s="202"/>
      <c r="I61" s="202"/>
      <c r="J61" s="15"/>
      <c r="K61" s="203" t="s">
        <v>117</v>
      </c>
      <c r="L61" s="203"/>
      <c r="M61" s="203"/>
    </row>
    <row r="62" spans="1:13" ht="16.5" customHeight="1" x14ac:dyDescent="0.2">
      <c r="G62" s="17" t="s">
        <v>5</v>
      </c>
      <c r="H62" s="18"/>
      <c r="I62" s="17" t="s">
        <v>5</v>
      </c>
      <c r="J62" s="18"/>
      <c r="K62" s="17" t="s">
        <v>5</v>
      </c>
      <c r="L62" s="18"/>
      <c r="M62" s="17" t="s">
        <v>5</v>
      </c>
    </row>
    <row r="63" spans="1:13" ht="16.5" customHeight="1" x14ac:dyDescent="0.2">
      <c r="G63" s="19" t="s">
        <v>187</v>
      </c>
      <c r="H63" s="10"/>
      <c r="I63" s="19" t="s">
        <v>159</v>
      </c>
      <c r="J63" s="10"/>
      <c r="K63" s="19" t="s">
        <v>187</v>
      </c>
      <c r="L63" s="10"/>
      <c r="M63" s="19" t="s">
        <v>159</v>
      </c>
    </row>
    <row r="64" spans="1:13" ht="16.5" customHeight="1" x14ac:dyDescent="0.2">
      <c r="E64" s="14" t="s">
        <v>6</v>
      </c>
      <c r="F64" s="1"/>
      <c r="G64" s="20" t="s">
        <v>4</v>
      </c>
      <c r="H64" s="21"/>
      <c r="I64" s="20" t="s">
        <v>4</v>
      </c>
      <c r="J64" s="16"/>
      <c r="K64" s="20" t="s">
        <v>4</v>
      </c>
      <c r="L64" s="21"/>
      <c r="M64" s="20" t="s">
        <v>4</v>
      </c>
    </row>
    <row r="65" spans="1:13" ht="16.5" customHeight="1" x14ac:dyDescent="0.2">
      <c r="E65" s="15"/>
      <c r="F65" s="1"/>
      <c r="G65" s="138"/>
      <c r="H65" s="21"/>
      <c r="I65" s="16"/>
      <c r="J65" s="16"/>
      <c r="K65" s="138"/>
      <c r="L65" s="21"/>
      <c r="M65" s="16"/>
    </row>
    <row r="66" spans="1:13" ht="16.5" customHeight="1" x14ac:dyDescent="0.2">
      <c r="A66" s="1" t="s">
        <v>118</v>
      </c>
      <c r="G66" s="139"/>
      <c r="K66" s="140"/>
    </row>
    <row r="67" spans="1:13" ht="16.5" customHeight="1" x14ac:dyDescent="0.2">
      <c r="A67" s="1"/>
      <c r="B67" s="1"/>
      <c r="C67" s="1"/>
      <c r="G67" s="139"/>
      <c r="K67" s="140"/>
    </row>
    <row r="68" spans="1:13" ht="16.5" customHeight="1" x14ac:dyDescent="0.2">
      <c r="A68" s="1" t="s">
        <v>18</v>
      </c>
      <c r="G68" s="139"/>
      <c r="K68" s="142"/>
      <c r="L68" s="12"/>
      <c r="M68" s="12"/>
    </row>
    <row r="69" spans="1:13" ht="16.5" customHeight="1" x14ac:dyDescent="0.2">
      <c r="A69" s="1"/>
      <c r="B69" s="1"/>
      <c r="C69" s="1"/>
      <c r="G69" s="139"/>
      <c r="K69" s="140"/>
    </row>
    <row r="70" spans="1:13" ht="16.5" customHeight="1" x14ac:dyDescent="0.2">
      <c r="A70" s="26" t="s">
        <v>185</v>
      </c>
      <c r="B70" s="26"/>
      <c r="C70" s="26"/>
      <c r="D70" s="26"/>
      <c r="E70" s="2">
        <v>28</v>
      </c>
      <c r="G70" s="140">
        <v>313819</v>
      </c>
      <c r="I70" s="5">
        <v>85000</v>
      </c>
      <c r="J70" s="3"/>
      <c r="K70" s="140">
        <v>313819</v>
      </c>
      <c r="L70" s="3"/>
      <c r="M70" s="5">
        <v>85000</v>
      </c>
    </row>
    <row r="71" spans="1:13" ht="16.5" customHeight="1" x14ac:dyDescent="0.2">
      <c r="A71" s="26" t="s">
        <v>19</v>
      </c>
      <c r="B71" s="26"/>
      <c r="C71" s="26"/>
      <c r="D71" s="26"/>
      <c r="E71" s="2">
        <v>29</v>
      </c>
      <c r="G71" s="140">
        <v>201274</v>
      </c>
      <c r="H71" s="12"/>
      <c r="I71" s="5">
        <v>350430</v>
      </c>
      <c r="J71" s="12"/>
      <c r="K71" s="140">
        <v>141721</v>
      </c>
      <c r="L71" s="13"/>
      <c r="M71" s="5">
        <v>305274</v>
      </c>
    </row>
    <row r="72" spans="1:13" ht="16.5" customHeight="1" x14ac:dyDescent="0.2">
      <c r="A72" s="26" t="s">
        <v>22</v>
      </c>
      <c r="B72" s="26"/>
      <c r="C72" s="26"/>
      <c r="D72" s="26"/>
      <c r="G72" s="140"/>
      <c r="I72" s="5"/>
      <c r="K72" s="140"/>
    </row>
    <row r="73" spans="1:13" ht="16.5" customHeight="1" x14ac:dyDescent="0.2">
      <c r="B73" s="3" t="s">
        <v>21</v>
      </c>
      <c r="E73" s="2">
        <v>30</v>
      </c>
      <c r="G73" s="140">
        <v>44519</v>
      </c>
      <c r="H73" s="12"/>
      <c r="I73" s="5">
        <v>127801</v>
      </c>
      <c r="J73" s="12"/>
      <c r="K73" s="140">
        <v>44519</v>
      </c>
      <c r="L73" s="13"/>
      <c r="M73" s="5">
        <v>127801</v>
      </c>
    </row>
    <row r="74" spans="1:13" ht="16.5" customHeight="1" x14ac:dyDescent="0.2">
      <c r="A74" s="26" t="s">
        <v>154</v>
      </c>
      <c r="B74" s="26"/>
      <c r="C74" s="26"/>
      <c r="D74" s="26"/>
      <c r="E74" s="98"/>
      <c r="G74" s="142"/>
      <c r="H74" s="12"/>
      <c r="I74" s="12"/>
      <c r="J74" s="12"/>
      <c r="K74" s="142"/>
      <c r="L74" s="13"/>
      <c r="M74" s="12"/>
    </row>
    <row r="75" spans="1:13" ht="16.5" customHeight="1" x14ac:dyDescent="0.2">
      <c r="A75" s="26"/>
      <c r="B75" s="26" t="s">
        <v>168</v>
      </c>
      <c r="C75" s="26"/>
      <c r="D75" s="26"/>
      <c r="E75" s="2">
        <v>31</v>
      </c>
      <c r="G75" s="140">
        <v>13662</v>
      </c>
      <c r="H75" s="12"/>
      <c r="I75" s="5">
        <v>32060</v>
      </c>
      <c r="J75" s="12"/>
      <c r="K75" s="140">
        <v>0</v>
      </c>
      <c r="L75" s="13"/>
      <c r="M75" s="5">
        <v>0</v>
      </c>
    </row>
    <row r="76" spans="1:13" ht="16.5" customHeight="1" x14ac:dyDescent="0.2">
      <c r="A76" s="26" t="s">
        <v>195</v>
      </c>
      <c r="B76" s="26"/>
      <c r="C76" s="26"/>
      <c r="D76" s="26"/>
      <c r="E76" s="2" t="s">
        <v>266</v>
      </c>
      <c r="G76" s="140">
        <v>1448</v>
      </c>
      <c r="H76" s="12"/>
      <c r="I76" s="5">
        <v>0</v>
      </c>
      <c r="J76" s="12"/>
      <c r="K76" s="140">
        <v>1376</v>
      </c>
      <c r="L76" s="13"/>
      <c r="M76" s="5">
        <v>0</v>
      </c>
    </row>
    <row r="77" spans="1:13" ht="16.5" customHeight="1" x14ac:dyDescent="0.2">
      <c r="A77" s="26" t="s">
        <v>196</v>
      </c>
      <c r="B77" s="26"/>
      <c r="C77" s="26"/>
      <c r="D77" s="26"/>
      <c r="G77" s="140">
        <v>16821</v>
      </c>
      <c r="H77" s="12"/>
      <c r="I77" s="5" t="s">
        <v>148</v>
      </c>
      <c r="J77" s="12"/>
      <c r="K77" s="140">
        <v>15000</v>
      </c>
      <c r="L77" s="13"/>
      <c r="M77" s="43" t="s">
        <v>148</v>
      </c>
    </row>
    <row r="78" spans="1:13" ht="16.5" customHeight="1" x14ac:dyDescent="0.2">
      <c r="A78" s="26" t="s">
        <v>262</v>
      </c>
      <c r="B78" s="26"/>
      <c r="C78" s="26"/>
      <c r="D78" s="26"/>
      <c r="G78" s="140"/>
      <c r="H78" s="12"/>
      <c r="I78" s="5"/>
      <c r="J78" s="12"/>
      <c r="K78" s="140"/>
      <c r="L78" s="13"/>
    </row>
    <row r="79" spans="1:13" ht="16.5" customHeight="1" x14ac:dyDescent="0.2">
      <c r="A79" s="26"/>
      <c r="B79" s="26" t="s">
        <v>263</v>
      </c>
      <c r="C79" s="26"/>
      <c r="D79" s="26"/>
      <c r="E79" s="2">
        <v>32</v>
      </c>
      <c r="G79" s="140" t="s">
        <v>148</v>
      </c>
      <c r="H79" s="12"/>
      <c r="I79" s="5">
        <v>9627</v>
      </c>
      <c r="J79" s="12"/>
      <c r="K79" s="140" t="s">
        <v>148</v>
      </c>
      <c r="L79" s="13"/>
      <c r="M79" s="5">
        <v>9392</v>
      </c>
    </row>
    <row r="80" spans="1:13" ht="16.5" customHeight="1" x14ac:dyDescent="0.2">
      <c r="A80" s="26" t="s">
        <v>153</v>
      </c>
      <c r="B80" s="26"/>
      <c r="C80" s="26"/>
      <c r="D80" s="26"/>
      <c r="G80" s="139"/>
      <c r="K80" s="142"/>
      <c r="M80" s="12"/>
    </row>
    <row r="81" spans="1:13" ht="16.5" customHeight="1" x14ac:dyDescent="0.2">
      <c r="B81" s="26" t="s">
        <v>108</v>
      </c>
      <c r="C81" s="26"/>
      <c r="D81" s="26"/>
      <c r="E81" s="11"/>
      <c r="G81" s="140">
        <v>3982</v>
      </c>
      <c r="H81" s="12"/>
      <c r="I81" s="5">
        <v>14626</v>
      </c>
      <c r="J81" s="12"/>
      <c r="K81" s="140">
        <v>3970</v>
      </c>
      <c r="L81" s="13"/>
      <c r="M81" s="5">
        <v>14334</v>
      </c>
    </row>
    <row r="82" spans="1:13" s="4" customFormat="1" ht="16.5" customHeight="1" x14ac:dyDescent="0.2">
      <c r="A82" s="31" t="s">
        <v>197</v>
      </c>
      <c r="C82" s="10"/>
      <c r="E82" s="32"/>
      <c r="G82" s="140"/>
      <c r="H82" s="12"/>
      <c r="I82" s="5"/>
      <c r="J82" s="12"/>
      <c r="K82" s="140"/>
      <c r="L82" s="12"/>
      <c r="M82" s="5"/>
    </row>
    <row r="83" spans="1:13" s="4" customFormat="1" ht="16.5" customHeight="1" x14ac:dyDescent="0.2">
      <c r="A83" s="31"/>
      <c r="B83" s="4" t="s">
        <v>198</v>
      </c>
      <c r="C83" s="10"/>
      <c r="E83" s="32">
        <v>42.4</v>
      </c>
      <c r="G83" s="140">
        <v>65893</v>
      </c>
      <c r="H83" s="12"/>
      <c r="I83" s="5">
        <v>65893</v>
      </c>
      <c r="J83" s="12"/>
      <c r="K83" s="140">
        <v>65893</v>
      </c>
      <c r="L83" s="12"/>
      <c r="M83" s="5">
        <v>65893</v>
      </c>
    </row>
    <row r="84" spans="1:13" s="4" customFormat="1" ht="16.5" customHeight="1" x14ac:dyDescent="0.2">
      <c r="A84" s="31" t="s">
        <v>169</v>
      </c>
      <c r="C84" s="10"/>
      <c r="E84" s="32"/>
      <c r="G84" s="140">
        <v>2998</v>
      </c>
      <c r="H84" s="12"/>
      <c r="I84" s="5">
        <v>2970</v>
      </c>
      <c r="J84" s="12"/>
      <c r="K84" s="140">
        <v>0</v>
      </c>
      <c r="L84" s="12"/>
      <c r="M84" s="5">
        <v>0</v>
      </c>
    </row>
    <row r="85" spans="1:13" ht="16.5" customHeight="1" x14ac:dyDescent="0.2">
      <c r="A85" s="3" t="s">
        <v>20</v>
      </c>
      <c r="E85" s="3"/>
      <c r="G85" s="143">
        <v>15206</v>
      </c>
      <c r="I85" s="24">
        <v>26764</v>
      </c>
      <c r="J85" s="3"/>
      <c r="K85" s="143">
        <v>13286</v>
      </c>
      <c r="L85" s="27"/>
      <c r="M85" s="24">
        <v>24788</v>
      </c>
    </row>
    <row r="86" spans="1:13" ht="16.5" customHeight="1" x14ac:dyDescent="0.2">
      <c r="A86" s="1"/>
      <c r="B86" s="1"/>
      <c r="C86" s="1"/>
      <c r="G86" s="140"/>
      <c r="H86" s="5"/>
      <c r="I86" s="5"/>
      <c r="J86" s="5"/>
      <c r="K86" s="140"/>
      <c r="L86" s="12"/>
    </row>
    <row r="87" spans="1:13" ht="16.5" customHeight="1" x14ac:dyDescent="0.2">
      <c r="A87" s="28" t="s">
        <v>23</v>
      </c>
      <c r="G87" s="141">
        <f>SUM(G70:G86)</f>
        <v>679622</v>
      </c>
      <c r="H87" s="12"/>
      <c r="I87" s="9">
        <f>SUM(I70:I86)</f>
        <v>715171</v>
      </c>
      <c r="J87" s="12"/>
      <c r="K87" s="141">
        <f>SUM(K70:K86)</f>
        <v>599584</v>
      </c>
      <c r="L87" s="12"/>
      <c r="M87" s="9">
        <f>SUM(M70:M86)</f>
        <v>632482</v>
      </c>
    </row>
    <row r="88" spans="1:13" ht="16.5" customHeight="1" x14ac:dyDescent="0.2">
      <c r="A88" s="29"/>
      <c r="B88" s="1"/>
      <c r="C88" s="1"/>
      <c r="G88" s="140"/>
      <c r="H88" s="5"/>
      <c r="I88" s="5"/>
      <c r="J88" s="5"/>
      <c r="K88" s="140"/>
      <c r="L88" s="12"/>
    </row>
    <row r="89" spans="1:13" s="4" customFormat="1" ht="16.5" customHeight="1" x14ac:dyDescent="0.2">
      <c r="A89" s="28" t="s">
        <v>24</v>
      </c>
      <c r="B89" s="10"/>
      <c r="C89" s="10"/>
      <c r="E89" s="11"/>
      <c r="G89" s="142"/>
      <c r="H89" s="12"/>
      <c r="I89" s="12"/>
      <c r="J89" s="12"/>
      <c r="K89" s="142"/>
      <c r="L89" s="12"/>
      <c r="M89" s="12"/>
    </row>
    <row r="90" spans="1:13" ht="12.75" customHeight="1" x14ac:dyDescent="0.2">
      <c r="A90" s="1"/>
      <c r="B90" s="1"/>
      <c r="C90" s="1"/>
      <c r="G90" s="140"/>
      <c r="H90" s="5"/>
      <c r="I90" s="5"/>
      <c r="J90" s="5"/>
      <c r="K90" s="140"/>
      <c r="L90" s="12"/>
    </row>
    <row r="91" spans="1:13" ht="16.5" customHeight="1" x14ac:dyDescent="0.2">
      <c r="A91" s="26" t="s">
        <v>145</v>
      </c>
      <c r="B91" s="1"/>
      <c r="C91" s="1"/>
      <c r="E91" s="2">
        <v>31</v>
      </c>
      <c r="G91" s="140">
        <v>529900</v>
      </c>
      <c r="H91" s="5"/>
      <c r="I91" s="5">
        <v>275762</v>
      </c>
      <c r="J91" s="5"/>
      <c r="K91" s="140">
        <v>0</v>
      </c>
      <c r="L91" s="12"/>
      <c r="M91" s="5">
        <v>0</v>
      </c>
    </row>
    <row r="92" spans="1:13" ht="16.5" customHeight="1" x14ac:dyDescent="0.2">
      <c r="A92" s="26" t="s">
        <v>195</v>
      </c>
      <c r="B92" s="1"/>
      <c r="C92" s="1"/>
      <c r="E92" s="2" t="s">
        <v>266</v>
      </c>
      <c r="G92" s="140">
        <v>3908</v>
      </c>
      <c r="H92" s="5"/>
      <c r="I92" s="5">
        <v>0</v>
      </c>
      <c r="J92" s="5"/>
      <c r="K92" s="140">
        <v>0</v>
      </c>
      <c r="L92" s="13"/>
      <c r="M92" s="5">
        <v>0</v>
      </c>
    </row>
    <row r="93" spans="1:13" s="4" customFormat="1" ht="16.5" customHeight="1" x14ac:dyDescent="0.2">
      <c r="A93" s="31" t="s">
        <v>199</v>
      </c>
      <c r="B93" s="10"/>
      <c r="C93" s="10"/>
      <c r="E93" s="11"/>
      <c r="G93" s="140">
        <v>141344</v>
      </c>
      <c r="H93" s="12"/>
      <c r="I93" s="195" t="s">
        <v>148</v>
      </c>
      <c r="J93" s="12"/>
      <c r="K93" s="140">
        <v>58063</v>
      </c>
      <c r="L93" s="12"/>
      <c r="M93" s="195" t="s">
        <v>148</v>
      </c>
    </row>
    <row r="94" spans="1:13" s="4" customFormat="1" ht="16.5" customHeight="1" x14ac:dyDescent="0.2">
      <c r="A94" s="31" t="s">
        <v>264</v>
      </c>
      <c r="B94" s="10"/>
      <c r="C94" s="10"/>
      <c r="E94" s="11">
        <v>32</v>
      </c>
      <c r="G94" s="140" t="s">
        <v>148</v>
      </c>
      <c r="H94" s="12"/>
      <c r="I94" s="5">
        <v>21062</v>
      </c>
      <c r="J94" s="12"/>
      <c r="K94" s="140" t="s">
        <v>148</v>
      </c>
      <c r="L94" s="12"/>
      <c r="M94" s="5">
        <v>20879</v>
      </c>
    </row>
    <row r="95" spans="1:13" s="4" customFormat="1" ht="16.5" customHeight="1" x14ac:dyDescent="0.2">
      <c r="A95" s="31" t="s">
        <v>25</v>
      </c>
      <c r="C95" s="10"/>
      <c r="E95" s="11">
        <v>33</v>
      </c>
      <c r="G95" s="140">
        <v>18957</v>
      </c>
      <c r="H95" s="12"/>
      <c r="I95" s="5">
        <v>17465</v>
      </c>
      <c r="J95" s="12"/>
      <c r="K95" s="140">
        <v>14221</v>
      </c>
      <c r="L95" s="12"/>
      <c r="M95" s="5">
        <v>13222</v>
      </c>
    </row>
    <row r="96" spans="1:13" s="4" customFormat="1" ht="16.5" customHeight="1" x14ac:dyDescent="0.2">
      <c r="A96" s="31" t="s">
        <v>146</v>
      </c>
      <c r="C96" s="10"/>
      <c r="E96" s="11"/>
      <c r="G96" s="143">
        <v>9171</v>
      </c>
      <c r="H96" s="12"/>
      <c r="I96" s="24">
        <v>16498</v>
      </c>
      <c r="J96" s="12"/>
      <c r="K96" s="143">
        <v>2594</v>
      </c>
      <c r="L96" s="12"/>
      <c r="M96" s="24">
        <v>8503</v>
      </c>
    </row>
    <row r="97" spans="1:13" ht="16.5" customHeight="1" x14ac:dyDescent="0.2">
      <c r="A97" s="29"/>
      <c r="B97" s="1"/>
      <c r="C97" s="1"/>
      <c r="E97" s="11"/>
      <c r="G97" s="140"/>
      <c r="H97" s="5"/>
      <c r="I97" s="5"/>
      <c r="J97" s="5"/>
      <c r="K97" s="140"/>
      <c r="L97" s="12"/>
    </row>
    <row r="98" spans="1:13" s="4" customFormat="1" ht="16.5" customHeight="1" x14ac:dyDescent="0.2">
      <c r="A98" s="28" t="s">
        <v>26</v>
      </c>
      <c r="B98" s="10"/>
      <c r="C98" s="10"/>
      <c r="E98" s="11"/>
      <c r="G98" s="141">
        <f>SUM(G91:G96)</f>
        <v>703280</v>
      </c>
      <c r="H98" s="12"/>
      <c r="I98" s="9">
        <f>SUM(I91:I96)</f>
        <v>330787</v>
      </c>
      <c r="J98" s="12"/>
      <c r="K98" s="141">
        <f>SUM(K93:K96)</f>
        <v>74878</v>
      </c>
      <c r="L98" s="12"/>
      <c r="M98" s="9">
        <f>SUM(M94:M96)</f>
        <v>42604</v>
      </c>
    </row>
    <row r="99" spans="1:13" ht="16.5" customHeight="1" x14ac:dyDescent="0.2">
      <c r="A99" s="29"/>
      <c r="B99" s="1"/>
      <c r="C99" s="1"/>
      <c r="G99" s="140"/>
      <c r="H99" s="5"/>
      <c r="I99" s="5"/>
      <c r="J99" s="5"/>
      <c r="K99" s="140"/>
      <c r="L99" s="12"/>
    </row>
    <row r="100" spans="1:13" ht="16.5" customHeight="1" x14ac:dyDescent="0.2">
      <c r="A100" s="28" t="s">
        <v>27</v>
      </c>
      <c r="B100" s="1"/>
      <c r="G100" s="141">
        <f>SUM(G98,G87)</f>
        <v>1382902</v>
      </c>
      <c r="H100" s="12"/>
      <c r="I100" s="9">
        <f>SUM(I98,I87)</f>
        <v>1045958</v>
      </c>
      <c r="J100" s="12"/>
      <c r="K100" s="141">
        <f>SUM(K98,K87)</f>
        <v>674462</v>
      </c>
      <c r="L100" s="12"/>
      <c r="M100" s="9">
        <f>SUM(M98,M87)</f>
        <v>675086</v>
      </c>
    </row>
    <row r="101" spans="1:13" ht="16.5" customHeight="1" x14ac:dyDescent="0.2">
      <c r="A101" s="28"/>
      <c r="B101" s="1"/>
      <c r="G101" s="12"/>
      <c r="H101" s="12"/>
      <c r="I101" s="12"/>
      <c r="J101" s="12"/>
      <c r="K101" s="12"/>
      <c r="L101" s="12"/>
      <c r="M101" s="12"/>
    </row>
    <row r="102" spans="1:13" ht="16.5" customHeight="1" x14ac:dyDescent="0.2">
      <c r="A102" s="28"/>
      <c r="B102" s="1"/>
      <c r="G102" s="12"/>
      <c r="H102" s="12"/>
      <c r="I102" s="12"/>
      <c r="J102" s="12"/>
      <c r="K102" s="12"/>
      <c r="L102" s="12"/>
      <c r="M102" s="12"/>
    </row>
    <row r="103" spans="1:13" ht="16.5" customHeight="1" x14ac:dyDescent="0.2">
      <c r="A103" s="28"/>
      <c r="B103" s="1"/>
      <c r="G103" s="12"/>
      <c r="H103" s="12"/>
      <c r="I103" s="12"/>
      <c r="J103" s="12"/>
      <c r="K103" s="12"/>
      <c r="L103" s="12"/>
      <c r="M103" s="12"/>
    </row>
    <row r="104" spans="1:13" ht="13.5" customHeight="1" x14ac:dyDescent="0.2">
      <c r="A104" s="28"/>
      <c r="B104" s="1"/>
      <c r="G104" s="12"/>
      <c r="H104" s="12"/>
      <c r="I104" s="12"/>
      <c r="J104" s="12"/>
      <c r="K104" s="12"/>
      <c r="L104" s="12"/>
      <c r="M104" s="12"/>
    </row>
    <row r="105" spans="1:13" ht="21.95" customHeight="1" x14ac:dyDescent="0.2">
      <c r="A105" s="205" t="str">
        <f>+A54</f>
        <v>The accompanying notes on page 16 to 89 are an integral part of these consolidated and separate financial statements.</v>
      </c>
      <c r="B105" s="205"/>
      <c r="C105" s="205"/>
      <c r="D105" s="205"/>
      <c r="E105" s="205"/>
      <c r="F105" s="205"/>
      <c r="G105" s="205"/>
      <c r="H105" s="205"/>
      <c r="I105" s="205"/>
      <c r="J105" s="205"/>
      <c r="K105" s="205"/>
      <c r="L105" s="205"/>
      <c r="M105" s="205"/>
    </row>
    <row r="106" spans="1:13" ht="16.5" customHeight="1" x14ac:dyDescent="0.2">
      <c r="A106" s="1" t="s">
        <v>2</v>
      </c>
      <c r="B106" s="1"/>
      <c r="C106" s="1"/>
      <c r="D106" s="1"/>
    </row>
    <row r="107" spans="1:13" ht="16.5" customHeight="1" x14ac:dyDescent="0.2">
      <c r="A107" s="1" t="s">
        <v>43</v>
      </c>
      <c r="B107" s="1"/>
      <c r="C107" s="1"/>
      <c r="D107" s="1"/>
    </row>
    <row r="108" spans="1:13" ht="16.5" customHeight="1" x14ac:dyDescent="0.2">
      <c r="A108" s="6" t="str">
        <f>A57</f>
        <v>As at 31 December 2020</v>
      </c>
      <c r="B108" s="6"/>
      <c r="C108" s="6"/>
      <c r="D108" s="6"/>
      <c r="E108" s="7"/>
      <c r="F108" s="8"/>
      <c r="G108" s="8"/>
      <c r="H108" s="8"/>
      <c r="I108" s="8"/>
      <c r="J108" s="8"/>
      <c r="K108" s="9"/>
      <c r="L108" s="9"/>
      <c r="M108" s="9"/>
    </row>
    <row r="111" spans="1:13" ht="16.5" customHeight="1" x14ac:dyDescent="0.2">
      <c r="G111" s="200" t="s">
        <v>3</v>
      </c>
      <c r="H111" s="200"/>
      <c r="I111" s="200"/>
      <c r="K111" s="201" t="s">
        <v>112</v>
      </c>
      <c r="L111" s="201"/>
      <c r="M111" s="201"/>
    </row>
    <row r="112" spans="1:13" ht="16.5" customHeight="1" x14ac:dyDescent="0.2">
      <c r="G112" s="202" t="s">
        <v>116</v>
      </c>
      <c r="H112" s="202"/>
      <c r="I112" s="202"/>
      <c r="J112" s="15"/>
      <c r="K112" s="203" t="s">
        <v>116</v>
      </c>
      <c r="L112" s="203"/>
      <c r="M112" s="203"/>
    </row>
    <row r="113" spans="1:13" ht="16.5" customHeight="1" x14ac:dyDescent="0.2">
      <c r="G113" s="17" t="s">
        <v>5</v>
      </c>
      <c r="H113" s="18"/>
      <c r="I113" s="17" t="s">
        <v>5</v>
      </c>
      <c r="J113" s="18"/>
      <c r="K113" s="17" t="s">
        <v>5</v>
      </c>
      <c r="L113" s="18"/>
      <c r="M113" s="17" t="s">
        <v>5</v>
      </c>
    </row>
    <row r="114" spans="1:13" ht="16.5" customHeight="1" x14ac:dyDescent="0.2">
      <c r="G114" s="19" t="s">
        <v>187</v>
      </c>
      <c r="H114" s="10"/>
      <c r="I114" s="19" t="s">
        <v>159</v>
      </c>
      <c r="J114" s="10"/>
      <c r="K114" s="19" t="s">
        <v>187</v>
      </c>
      <c r="L114" s="10"/>
      <c r="M114" s="19" t="s">
        <v>159</v>
      </c>
    </row>
    <row r="115" spans="1:13" ht="16.5" customHeight="1" x14ac:dyDescent="0.2">
      <c r="E115" s="14" t="s">
        <v>6</v>
      </c>
      <c r="F115" s="1"/>
      <c r="G115" s="20" t="s">
        <v>4</v>
      </c>
      <c r="H115" s="21"/>
      <c r="I115" s="20" t="s">
        <v>4</v>
      </c>
      <c r="J115" s="16"/>
      <c r="K115" s="20" t="s">
        <v>4</v>
      </c>
      <c r="L115" s="21"/>
      <c r="M115" s="20" t="s">
        <v>4</v>
      </c>
    </row>
    <row r="116" spans="1:13" ht="16.5" customHeight="1" x14ac:dyDescent="0.2">
      <c r="E116" s="15"/>
      <c r="F116" s="1"/>
      <c r="G116" s="138"/>
      <c r="H116" s="21"/>
      <c r="I116" s="16"/>
      <c r="J116" s="16"/>
      <c r="K116" s="138"/>
      <c r="L116" s="21"/>
      <c r="M116" s="16"/>
    </row>
    <row r="117" spans="1:13" ht="16.5" customHeight="1" x14ac:dyDescent="0.2">
      <c r="A117" s="1" t="s">
        <v>136</v>
      </c>
      <c r="E117" s="11"/>
      <c r="G117" s="139"/>
      <c r="K117" s="140"/>
    </row>
    <row r="118" spans="1:13" ht="16.5" customHeight="1" x14ac:dyDescent="0.2">
      <c r="A118" s="1"/>
      <c r="E118" s="11"/>
      <c r="G118" s="139"/>
      <c r="K118" s="142"/>
      <c r="L118" s="12"/>
      <c r="M118" s="12"/>
    </row>
    <row r="119" spans="1:13" ht="16.5" customHeight="1" x14ac:dyDescent="0.2">
      <c r="A119" s="1" t="s">
        <v>121</v>
      </c>
      <c r="E119" s="11"/>
      <c r="G119" s="139"/>
      <c r="K119" s="142"/>
      <c r="L119" s="12"/>
      <c r="M119" s="12"/>
    </row>
    <row r="120" spans="1:13" ht="16.5" customHeight="1" x14ac:dyDescent="0.2">
      <c r="A120" s="1"/>
      <c r="B120" s="1"/>
      <c r="C120" s="1"/>
      <c r="E120" s="11"/>
      <c r="G120" s="139"/>
      <c r="K120" s="140"/>
    </row>
    <row r="121" spans="1:13" ht="16.5" customHeight="1" x14ac:dyDescent="0.2">
      <c r="A121" s="26" t="s">
        <v>28</v>
      </c>
      <c r="B121" s="26"/>
      <c r="E121" s="2">
        <v>34</v>
      </c>
      <c r="G121" s="139"/>
      <c r="K121" s="142"/>
      <c r="L121" s="12"/>
      <c r="M121" s="12"/>
    </row>
    <row r="122" spans="1:13" ht="16.5" customHeight="1" x14ac:dyDescent="0.2">
      <c r="A122" s="26"/>
      <c r="B122" s="26" t="s">
        <v>29</v>
      </c>
      <c r="E122" s="11"/>
      <c r="G122" s="139"/>
      <c r="K122" s="145"/>
      <c r="L122" s="22"/>
      <c r="M122" s="22"/>
    </row>
    <row r="123" spans="1:13" ht="16.5" customHeight="1" x14ac:dyDescent="0.2">
      <c r="C123" s="3" t="s">
        <v>170</v>
      </c>
      <c r="E123" s="11"/>
      <c r="G123" s="139"/>
      <c r="K123" s="139"/>
      <c r="L123" s="3"/>
      <c r="M123" s="3"/>
    </row>
    <row r="124" spans="1:13" ht="16.5" customHeight="1" thickBot="1" x14ac:dyDescent="0.25">
      <c r="C124" s="26"/>
      <c r="D124" s="26" t="s">
        <v>35</v>
      </c>
      <c r="E124" s="11"/>
      <c r="G124" s="174">
        <v>338350</v>
      </c>
      <c r="H124" s="12"/>
      <c r="I124" s="175">
        <v>338350</v>
      </c>
      <c r="J124" s="12"/>
      <c r="K124" s="174">
        <v>338350</v>
      </c>
      <c r="L124" s="12"/>
      <c r="M124" s="175">
        <v>338350</v>
      </c>
    </row>
    <row r="125" spans="1:13" ht="16.5" customHeight="1" thickTop="1" x14ac:dyDescent="0.2">
      <c r="A125" s="1"/>
      <c r="B125" s="1"/>
      <c r="C125" s="1"/>
      <c r="E125" s="11"/>
      <c r="G125" s="140"/>
      <c r="H125" s="5"/>
      <c r="I125" s="5"/>
      <c r="J125" s="5"/>
      <c r="K125" s="140"/>
      <c r="L125" s="12"/>
    </row>
    <row r="126" spans="1:13" ht="16.5" customHeight="1" x14ac:dyDescent="0.2">
      <c r="B126" s="26" t="s">
        <v>30</v>
      </c>
      <c r="G126" s="145"/>
      <c r="H126" s="22"/>
      <c r="I126" s="22"/>
      <c r="J126" s="22"/>
      <c r="K126" s="145"/>
      <c r="L126" s="23"/>
      <c r="M126" s="22"/>
    </row>
    <row r="127" spans="1:13" ht="16.5" customHeight="1" x14ac:dyDescent="0.2">
      <c r="C127" s="3" t="s">
        <v>170</v>
      </c>
      <c r="E127" s="11"/>
      <c r="G127" s="139"/>
      <c r="J127" s="3"/>
      <c r="K127" s="139"/>
      <c r="L127" s="4"/>
      <c r="M127" s="3"/>
    </row>
    <row r="128" spans="1:13" ht="16.5" customHeight="1" x14ac:dyDescent="0.2">
      <c r="C128" s="3" t="s">
        <v>1</v>
      </c>
      <c r="D128" s="26" t="s">
        <v>36</v>
      </c>
      <c r="G128" s="142">
        <v>338350</v>
      </c>
      <c r="H128" s="12"/>
      <c r="I128" s="12">
        <v>338350</v>
      </c>
      <c r="J128" s="12"/>
      <c r="K128" s="142">
        <v>338350</v>
      </c>
      <c r="L128" s="12"/>
      <c r="M128" s="12">
        <v>338350</v>
      </c>
    </row>
    <row r="129" spans="1:13" ht="16.5" customHeight="1" x14ac:dyDescent="0.2">
      <c r="B129" s="3" t="s">
        <v>38</v>
      </c>
      <c r="G129" s="142">
        <v>603999</v>
      </c>
      <c r="H129" s="12"/>
      <c r="I129" s="12">
        <v>603999</v>
      </c>
      <c r="J129" s="12"/>
      <c r="K129" s="142">
        <v>603999</v>
      </c>
      <c r="L129" s="12"/>
      <c r="M129" s="12">
        <v>603999</v>
      </c>
    </row>
    <row r="130" spans="1:13" ht="16.5" customHeight="1" x14ac:dyDescent="0.2">
      <c r="B130" s="3" t="s">
        <v>37</v>
      </c>
      <c r="G130" s="142">
        <v>78563</v>
      </c>
      <c r="H130" s="12"/>
      <c r="I130" s="12">
        <v>78563</v>
      </c>
      <c r="J130" s="12"/>
      <c r="K130" s="142">
        <v>78563</v>
      </c>
      <c r="L130" s="12"/>
      <c r="M130" s="12">
        <v>78563</v>
      </c>
    </row>
    <row r="131" spans="1:13" ht="16.5" customHeight="1" x14ac:dyDescent="0.2">
      <c r="A131" s="26" t="s">
        <v>200</v>
      </c>
      <c r="B131" s="26"/>
      <c r="G131" s="142"/>
      <c r="H131" s="12"/>
      <c r="I131" s="12"/>
      <c r="J131" s="12"/>
      <c r="K131" s="142"/>
      <c r="L131" s="12"/>
      <c r="M131" s="12"/>
    </row>
    <row r="132" spans="1:13" ht="16.5" customHeight="1" x14ac:dyDescent="0.2">
      <c r="A132" s="26"/>
      <c r="B132" s="26" t="s">
        <v>31</v>
      </c>
      <c r="E132" s="2">
        <v>35</v>
      </c>
      <c r="G132" s="142">
        <v>23776</v>
      </c>
      <c r="H132" s="12"/>
      <c r="I132" s="12">
        <v>23776</v>
      </c>
      <c r="J132" s="12"/>
      <c r="K132" s="142">
        <v>23776</v>
      </c>
      <c r="L132" s="12"/>
      <c r="M132" s="12">
        <v>23776</v>
      </c>
    </row>
    <row r="133" spans="1:13" ht="16.5" customHeight="1" x14ac:dyDescent="0.2">
      <c r="A133" s="26"/>
      <c r="B133" s="26" t="s">
        <v>32</v>
      </c>
      <c r="G133" s="142">
        <v>-31064</v>
      </c>
      <c r="H133" s="12"/>
      <c r="I133" s="12">
        <v>119278</v>
      </c>
      <c r="J133" s="12"/>
      <c r="K133" s="142">
        <v>-44352</v>
      </c>
      <c r="L133" s="12"/>
      <c r="M133" s="12">
        <v>102153</v>
      </c>
    </row>
    <row r="134" spans="1:13" ht="16.5" customHeight="1" x14ac:dyDescent="0.2">
      <c r="A134" s="26" t="s">
        <v>33</v>
      </c>
      <c r="B134" s="29"/>
      <c r="G134" s="143">
        <v>-19017</v>
      </c>
      <c r="H134" s="12"/>
      <c r="I134" s="24">
        <v>-17524</v>
      </c>
      <c r="J134" s="12"/>
      <c r="K134" s="143">
        <v>-18883</v>
      </c>
      <c r="L134" s="12"/>
      <c r="M134" s="24">
        <v>-17390</v>
      </c>
    </row>
    <row r="135" spans="1:13" ht="16.5" customHeight="1" x14ac:dyDescent="0.2">
      <c r="G135" s="142"/>
      <c r="H135" s="12"/>
      <c r="I135" s="12"/>
      <c r="J135" s="12"/>
      <c r="K135" s="142"/>
      <c r="L135" s="12"/>
      <c r="M135" s="12"/>
    </row>
    <row r="136" spans="1:13" ht="16.5" customHeight="1" x14ac:dyDescent="0.2">
      <c r="A136" s="29" t="s">
        <v>201</v>
      </c>
      <c r="G136" s="142"/>
      <c r="H136" s="12"/>
      <c r="I136" s="12"/>
      <c r="J136" s="12"/>
      <c r="K136" s="142"/>
      <c r="L136" s="12"/>
      <c r="M136" s="12"/>
    </row>
    <row r="137" spans="1:13" ht="16.5" customHeight="1" x14ac:dyDescent="0.2">
      <c r="A137" s="29"/>
      <c r="B137" s="29" t="s">
        <v>202</v>
      </c>
      <c r="D137" s="26"/>
      <c r="G137" s="141">
        <f>SUM(G128:G134)</f>
        <v>994607</v>
      </c>
      <c r="H137" s="12"/>
      <c r="I137" s="9">
        <f>SUM(I128:I134)</f>
        <v>1146442</v>
      </c>
      <c r="J137" s="12"/>
      <c r="K137" s="141">
        <f>SUM(K128:K134)</f>
        <v>981453</v>
      </c>
      <c r="L137" s="12"/>
      <c r="M137" s="9">
        <f>SUM(M128:M134)</f>
        <v>1129451</v>
      </c>
    </row>
    <row r="138" spans="1:13" ht="16.5" customHeight="1" x14ac:dyDescent="0.2">
      <c r="A138" s="29"/>
      <c r="B138" s="29"/>
      <c r="C138" s="29"/>
      <c r="D138" s="29"/>
      <c r="G138" s="140"/>
      <c r="H138" s="5"/>
      <c r="I138" s="5"/>
      <c r="J138" s="5"/>
      <c r="K138" s="140"/>
      <c r="L138" s="12"/>
    </row>
    <row r="139" spans="1:13" ht="16.5" customHeight="1" x14ac:dyDescent="0.2">
      <c r="A139" s="26" t="s">
        <v>34</v>
      </c>
      <c r="B139" s="29"/>
      <c r="C139" s="29"/>
      <c r="D139" s="29"/>
      <c r="G139" s="143">
        <v>49076</v>
      </c>
      <c r="H139" s="12"/>
      <c r="I139" s="24">
        <v>47052</v>
      </c>
      <c r="J139" s="12"/>
      <c r="K139" s="143" t="s">
        <v>148</v>
      </c>
      <c r="L139" s="12"/>
      <c r="M139" s="24" t="s">
        <v>148</v>
      </c>
    </row>
    <row r="140" spans="1:13" ht="16.5" customHeight="1" x14ac:dyDescent="0.2">
      <c r="A140" s="29"/>
      <c r="B140" s="29"/>
      <c r="C140" s="29"/>
      <c r="D140" s="29"/>
      <c r="G140" s="140"/>
      <c r="H140" s="5"/>
      <c r="I140" s="5"/>
      <c r="J140" s="5"/>
      <c r="K140" s="140"/>
      <c r="L140" s="12"/>
    </row>
    <row r="141" spans="1:13" ht="16.5" customHeight="1" x14ac:dyDescent="0.2">
      <c r="A141" s="29" t="s">
        <v>119</v>
      </c>
      <c r="B141" s="26"/>
      <c r="C141" s="29"/>
      <c r="D141" s="26"/>
      <c r="G141" s="141">
        <f>SUM(G137,G139)</f>
        <v>1043683</v>
      </c>
      <c r="H141" s="12"/>
      <c r="I141" s="9">
        <f>SUM(I137,I139)</f>
        <v>1193494</v>
      </c>
      <c r="J141" s="12"/>
      <c r="K141" s="141">
        <f>SUM(K137,K139)</f>
        <v>981453</v>
      </c>
      <c r="L141" s="12"/>
      <c r="M141" s="9">
        <f>SUM(M137,M139)</f>
        <v>1129451</v>
      </c>
    </row>
    <row r="142" spans="1:13" ht="16.5" customHeight="1" x14ac:dyDescent="0.2">
      <c r="A142" s="29"/>
      <c r="B142" s="29"/>
      <c r="C142" s="29"/>
      <c r="D142" s="29"/>
      <c r="G142" s="140"/>
      <c r="H142" s="5"/>
      <c r="I142" s="5"/>
      <c r="J142" s="5"/>
      <c r="K142" s="140"/>
      <c r="L142" s="12"/>
    </row>
    <row r="143" spans="1:13" ht="16.5" customHeight="1" thickBot="1" x14ac:dyDescent="0.25">
      <c r="A143" s="29" t="s">
        <v>120</v>
      </c>
      <c r="B143" s="26"/>
      <c r="C143" s="29"/>
      <c r="D143" s="26"/>
      <c r="G143" s="144">
        <f>SUM(G100,G141)</f>
        <v>2426585</v>
      </c>
      <c r="H143" s="12"/>
      <c r="I143" s="25">
        <f>SUM(I100,I141)</f>
        <v>2239452</v>
      </c>
      <c r="J143" s="12"/>
      <c r="K143" s="144">
        <f>SUM(K100,K141)</f>
        <v>1655915</v>
      </c>
      <c r="L143" s="12"/>
      <c r="M143" s="25">
        <f>SUM(M100,M141)</f>
        <v>1804537</v>
      </c>
    </row>
    <row r="144" spans="1:13" ht="16.5" customHeight="1" thickTop="1" x14ac:dyDescent="0.2">
      <c r="A144" s="1"/>
      <c r="G144" s="12"/>
      <c r="H144" s="12"/>
      <c r="I144" s="12"/>
      <c r="J144" s="12"/>
      <c r="K144" s="12"/>
      <c r="L144" s="12"/>
      <c r="M144" s="12"/>
    </row>
    <row r="145" spans="1:13" ht="16.5" customHeight="1" x14ac:dyDescent="0.2">
      <c r="A145" s="1"/>
      <c r="G145" s="12"/>
      <c r="H145" s="12"/>
      <c r="I145" s="12"/>
      <c r="J145" s="12"/>
      <c r="K145" s="12"/>
      <c r="L145" s="12"/>
      <c r="M145" s="12"/>
    </row>
    <row r="146" spans="1:13" ht="16.5" customHeight="1" x14ac:dyDescent="0.2">
      <c r="A146" s="1"/>
      <c r="G146" s="12"/>
      <c r="H146" s="12"/>
      <c r="I146" s="12"/>
      <c r="J146" s="12"/>
      <c r="K146" s="12"/>
      <c r="L146" s="12"/>
      <c r="M146" s="12"/>
    </row>
    <row r="147" spans="1:13" ht="16.5" customHeight="1" x14ac:dyDescent="0.2">
      <c r="A147" s="1"/>
      <c r="G147" s="12"/>
      <c r="H147" s="12"/>
      <c r="I147" s="12"/>
      <c r="J147" s="12"/>
      <c r="K147" s="12"/>
      <c r="L147" s="12"/>
      <c r="M147" s="12"/>
    </row>
    <row r="148" spans="1:13" ht="16.5" customHeight="1" x14ac:dyDescent="0.2">
      <c r="A148" s="1"/>
      <c r="G148" s="12"/>
      <c r="H148" s="12"/>
      <c r="I148" s="12"/>
      <c r="J148" s="12"/>
      <c r="K148" s="12"/>
      <c r="L148" s="12"/>
      <c r="M148" s="12"/>
    </row>
    <row r="149" spans="1:13" ht="16.5" customHeight="1" x14ac:dyDescent="0.2">
      <c r="A149" s="1"/>
      <c r="G149" s="12"/>
      <c r="H149" s="12"/>
      <c r="I149" s="12"/>
      <c r="J149" s="12"/>
      <c r="K149" s="12"/>
      <c r="L149" s="12"/>
      <c r="M149" s="12"/>
    </row>
    <row r="150" spans="1:13" ht="16.5" customHeight="1" x14ac:dyDescent="0.2">
      <c r="A150" s="1"/>
      <c r="G150" s="12"/>
      <c r="H150" s="12"/>
      <c r="I150" s="12"/>
      <c r="J150" s="12"/>
      <c r="K150" s="12"/>
      <c r="L150" s="12"/>
      <c r="M150" s="12"/>
    </row>
    <row r="151" spans="1:13" ht="16.5" customHeight="1" x14ac:dyDescent="0.2">
      <c r="A151" s="1"/>
      <c r="G151" s="12"/>
      <c r="H151" s="12"/>
      <c r="I151" s="12"/>
      <c r="J151" s="12"/>
      <c r="K151" s="12"/>
      <c r="L151" s="12"/>
      <c r="M151" s="12"/>
    </row>
    <row r="152" spans="1:13" ht="16.5" customHeight="1" x14ac:dyDescent="0.2">
      <c r="A152" s="1"/>
      <c r="G152" s="12"/>
      <c r="H152" s="12"/>
      <c r="I152" s="12"/>
      <c r="J152" s="12"/>
      <c r="K152" s="12"/>
      <c r="L152" s="12"/>
      <c r="M152" s="12"/>
    </row>
    <row r="153" spans="1:13" ht="16.5" customHeight="1" x14ac:dyDescent="0.2">
      <c r="A153" s="1"/>
      <c r="G153" s="12"/>
      <c r="H153" s="12"/>
      <c r="I153" s="12"/>
      <c r="J153" s="12"/>
      <c r="K153" s="12"/>
      <c r="L153" s="12"/>
      <c r="M153" s="12"/>
    </row>
    <row r="154" spans="1:13" ht="16.5" customHeight="1" x14ac:dyDescent="0.2">
      <c r="A154" s="1"/>
      <c r="G154" s="12"/>
      <c r="H154" s="12"/>
      <c r="I154" s="12"/>
      <c r="J154" s="12"/>
      <c r="K154" s="12"/>
      <c r="L154" s="12"/>
      <c r="M154" s="12"/>
    </row>
    <row r="155" spans="1:13" ht="10.5" customHeight="1" x14ac:dyDescent="0.2">
      <c r="A155" s="1"/>
      <c r="G155" s="12"/>
      <c r="H155" s="12"/>
      <c r="I155" s="12"/>
      <c r="J155" s="12"/>
      <c r="K155" s="12"/>
      <c r="L155" s="12"/>
      <c r="M155" s="12"/>
    </row>
    <row r="156" spans="1:13" ht="21.95" customHeight="1" x14ac:dyDescent="0.2">
      <c r="A156" s="205" t="str">
        <f>+A54</f>
        <v>The accompanying notes on page 16 to 89 are an integral part of these consolidated and separate financial statements.</v>
      </c>
      <c r="B156" s="205"/>
      <c r="C156" s="205"/>
      <c r="D156" s="205"/>
      <c r="E156" s="205"/>
      <c r="F156" s="205"/>
      <c r="G156" s="205"/>
      <c r="H156" s="205"/>
      <c r="I156" s="205"/>
      <c r="J156" s="205"/>
      <c r="K156" s="205"/>
      <c r="L156" s="205"/>
      <c r="M156" s="205"/>
    </row>
  </sheetData>
  <mergeCells count="15">
    <mergeCell ref="G112:I112"/>
    <mergeCell ref="K112:M112"/>
    <mergeCell ref="A156:M156"/>
    <mergeCell ref="G6:I6"/>
    <mergeCell ref="K6:M6"/>
    <mergeCell ref="G60:I60"/>
    <mergeCell ref="K60:M60"/>
    <mergeCell ref="G111:I111"/>
    <mergeCell ref="K111:M111"/>
    <mergeCell ref="G7:I7"/>
    <mergeCell ref="K7:M7"/>
    <mergeCell ref="A54:M54"/>
    <mergeCell ref="G61:I61"/>
    <mergeCell ref="K61:M61"/>
    <mergeCell ref="A105:M105"/>
  </mergeCells>
  <pageMargins left="0.8" right="0.5" top="0.5" bottom="0.6" header="0.49" footer="0.4"/>
  <pageSetup paperSize="9" scale="95" firstPageNumber="7" fitToHeight="0" orientation="portrait" useFirstPageNumber="1" horizontalDpi="1200" verticalDpi="1200" r:id="rId1"/>
  <headerFooter>
    <oddFooter>&amp;R&amp;"Arial,Regular"&amp;9&amp;P</oddFooter>
  </headerFooter>
  <rowBreaks count="2" manualBreakCount="2">
    <brk id="54" max="13" man="1"/>
    <brk id="105" max="13" man="1"/>
  </rowBreaks>
  <ignoredErrors>
    <ignoredError sqref="H9 J9" numberStoredAsText="1"/>
    <ignoredError sqref="J98:K9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117"/>
  <sheetViews>
    <sheetView topLeftCell="A31" zoomScale="98" zoomScaleNormal="70" workbookViewId="0">
      <selection activeCell="C62" sqref="C62"/>
    </sheetView>
  </sheetViews>
  <sheetFormatPr defaultRowHeight="16.5" customHeight="1" x14ac:dyDescent="0.2"/>
  <cols>
    <col min="1" max="2" width="1.375" style="42" customWidth="1"/>
    <col min="3" max="3" width="31.875" style="42" customWidth="1"/>
    <col min="4" max="4" width="5.25" style="110" customWidth="1"/>
    <col min="5" max="5" width="0.875" style="42" customWidth="1"/>
    <col min="6" max="6" width="11.125" style="42" customWidth="1"/>
    <col min="7" max="7" width="0.875" style="42" customWidth="1"/>
    <col min="8" max="8" width="11.125" style="42" customWidth="1"/>
    <col min="9" max="9" width="0.875" style="42" customWidth="1"/>
    <col min="10" max="10" width="11.125" style="42" customWidth="1"/>
    <col min="11" max="11" width="0.875" style="42" customWidth="1"/>
    <col min="12" max="103" width="11.125" style="42" customWidth="1"/>
    <col min="104" max="16384" width="9" style="42"/>
  </cols>
  <sheetData>
    <row r="1" spans="1:108" ht="16.5" customHeight="1" x14ac:dyDescent="0.2">
      <c r="A1" s="1" t="str">
        <f>+'Eng 7-9'!A1</f>
        <v>Siamraj Public Company Limited</v>
      </c>
      <c r="B1" s="1"/>
      <c r="C1" s="1"/>
      <c r="D1" s="2"/>
      <c r="E1" s="3"/>
      <c r="F1" s="3"/>
      <c r="G1" s="3"/>
      <c r="H1" s="3"/>
      <c r="I1" s="3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3"/>
      <c r="DA1" s="3"/>
      <c r="DB1" s="22"/>
      <c r="DC1" s="22"/>
      <c r="DD1" s="22"/>
    </row>
    <row r="2" spans="1:108" ht="16.5" customHeight="1" x14ac:dyDescent="0.2">
      <c r="A2" s="1" t="s">
        <v>56</v>
      </c>
      <c r="B2" s="1"/>
      <c r="C2" s="1"/>
      <c r="D2" s="2"/>
      <c r="E2" s="3"/>
      <c r="F2" s="3"/>
      <c r="G2" s="3"/>
      <c r="H2" s="3"/>
      <c r="I2" s="3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3"/>
      <c r="DA2" s="3"/>
      <c r="DB2" s="22"/>
      <c r="DC2" s="22"/>
      <c r="DD2" s="22"/>
    </row>
    <row r="3" spans="1:108" ht="16.5" customHeight="1" x14ac:dyDescent="0.2">
      <c r="A3" s="6" t="s">
        <v>188</v>
      </c>
      <c r="B3" s="6"/>
      <c r="C3" s="6"/>
      <c r="D3" s="7"/>
      <c r="E3" s="8"/>
      <c r="F3" s="8"/>
      <c r="G3" s="8"/>
      <c r="H3" s="8"/>
      <c r="I3" s="8"/>
      <c r="J3" s="9"/>
      <c r="K3" s="9"/>
      <c r="L3" s="9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3"/>
      <c r="DA3" s="3"/>
      <c r="DB3" s="22"/>
      <c r="DC3" s="22"/>
      <c r="DD3" s="22"/>
    </row>
    <row r="4" spans="1:108" ht="15.95" customHeight="1" x14ac:dyDescent="0.2">
      <c r="A4" s="3"/>
      <c r="B4" s="3"/>
      <c r="C4" s="3"/>
      <c r="D4" s="2"/>
      <c r="E4" s="3"/>
      <c r="F4" s="3"/>
      <c r="G4" s="3"/>
      <c r="H4" s="3"/>
      <c r="I4" s="3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3"/>
      <c r="DA4" s="3"/>
      <c r="DB4" s="22"/>
      <c r="DC4" s="22"/>
      <c r="DD4" s="22"/>
    </row>
    <row r="5" spans="1:108" ht="15.95" customHeight="1" x14ac:dyDescent="0.2">
      <c r="A5" s="3"/>
      <c r="B5" s="3"/>
      <c r="C5" s="3"/>
      <c r="D5" s="2"/>
      <c r="E5" s="3"/>
      <c r="F5" s="3"/>
      <c r="G5" s="3"/>
      <c r="H5" s="3"/>
      <c r="I5" s="3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3"/>
      <c r="DA5" s="3"/>
      <c r="DB5" s="189"/>
      <c r="DC5" s="189"/>
      <c r="DD5" s="189"/>
    </row>
    <row r="6" spans="1:108" ht="16.5" customHeight="1" x14ac:dyDescent="0.2">
      <c r="A6" s="3"/>
      <c r="B6" s="3"/>
      <c r="C6" s="3"/>
      <c r="D6" s="2"/>
      <c r="E6" s="3"/>
      <c r="F6" s="200" t="s">
        <v>3</v>
      </c>
      <c r="G6" s="200"/>
      <c r="H6" s="200"/>
      <c r="I6" s="3"/>
      <c r="J6" s="201" t="s">
        <v>112</v>
      </c>
      <c r="K6" s="201"/>
      <c r="L6" s="201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K6" s="197"/>
      <c r="AL6" s="197"/>
      <c r="AM6" s="197"/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7"/>
      <c r="BF6" s="197"/>
      <c r="BG6" s="197"/>
      <c r="BH6" s="197"/>
      <c r="BI6" s="197"/>
      <c r="BJ6" s="197"/>
      <c r="BK6" s="197"/>
      <c r="BL6" s="197"/>
      <c r="BM6" s="197"/>
      <c r="BN6" s="197"/>
      <c r="BO6" s="197"/>
      <c r="BP6" s="197"/>
      <c r="BQ6" s="197"/>
      <c r="BR6" s="197"/>
      <c r="BS6" s="197"/>
      <c r="BT6" s="197"/>
      <c r="BU6" s="197"/>
      <c r="BV6" s="197"/>
      <c r="BW6" s="197"/>
      <c r="BX6" s="197"/>
      <c r="BY6" s="197"/>
      <c r="BZ6" s="197"/>
      <c r="CA6" s="197"/>
      <c r="CB6" s="197"/>
      <c r="CC6" s="197"/>
      <c r="CD6" s="197"/>
      <c r="CE6" s="197"/>
      <c r="CF6" s="197"/>
      <c r="CG6" s="197"/>
      <c r="CH6" s="197"/>
      <c r="CI6" s="197"/>
      <c r="CJ6" s="197"/>
      <c r="CK6" s="197"/>
      <c r="CL6" s="197"/>
      <c r="CM6" s="197"/>
      <c r="CN6" s="197"/>
      <c r="CO6" s="197"/>
      <c r="CP6" s="197"/>
      <c r="CQ6" s="197"/>
      <c r="CR6" s="197"/>
      <c r="CS6" s="197"/>
      <c r="CT6" s="197"/>
      <c r="CU6" s="197"/>
      <c r="CV6" s="197"/>
      <c r="CW6" s="197"/>
      <c r="CX6" s="197"/>
      <c r="CY6" s="197"/>
      <c r="CZ6" s="22"/>
      <c r="DA6" s="3"/>
      <c r="DB6" s="22"/>
      <c r="DC6" s="3"/>
      <c r="DD6" s="22"/>
    </row>
    <row r="7" spans="1:108" ht="16.5" customHeight="1" x14ac:dyDescent="0.2">
      <c r="A7" s="3"/>
      <c r="B7" s="3"/>
      <c r="C7" s="3"/>
      <c r="D7" s="2"/>
      <c r="E7" s="3"/>
      <c r="F7" s="202" t="s">
        <v>116</v>
      </c>
      <c r="G7" s="202"/>
      <c r="H7" s="202"/>
      <c r="I7" s="15"/>
      <c r="J7" s="203" t="s">
        <v>116</v>
      </c>
      <c r="K7" s="203"/>
      <c r="L7" s="203"/>
      <c r="M7" s="198"/>
      <c r="N7" s="198"/>
      <c r="O7" s="198"/>
      <c r="P7" s="198"/>
      <c r="Q7" s="198"/>
      <c r="R7" s="198"/>
      <c r="S7" s="198"/>
      <c r="T7" s="198"/>
      <c r="U7" s="198"/>
      <c r="V7" s="198"/>
      <c r="W7" s="198"/>
      <c r="X7" s="198"/>
      <c r="Y7" s="198"/>
      <c r="Z7" s="198"/>
      <c r="AA7" s="198"/>
      <c r="AB7" s="198"/>
      <c r="AC7" s="198"/>
      <c r="AD7" s="198"/>
      <c r="AE7" s="198"/>
      <c r="AF7" s="198"/>
      <c r="AG7" s="198"/>
      <c r="AH7" s="198"/>
      <c r="AI7" s="198"/>
      <c r="AJ7" s="198"/>
      <c r="AK7" s="198"/>
      <c r="AL7" s="198"/>
      <c r="AM7" s="198"/>
      <c r="AN7" s="198"/>
      <c r="AO7" s="198"/>
      <c r="AP7" s="198"/>
      <c r="AQ7" s="198"/>
      <c r="AR7" s="198"/>
      <c r="AS7" s="198"/>
      <c r="AT7" s="198"/>
      <c r="AU7" s="198"/>
      <c r="AV7" s="198"/>
      <c r="AW7" s="198"/>
      <c r="AX7" s="198"/>
      <c r="AY7" s="198"/>
      <c r="AZ7" s="198"/>
      <c r="BA7" s="198"/>
      <c r="BB7" s="198"/>
      <c r="BC7" s="198"/>
      <c r="BD7" s="198"/>
      <c r="BE7" s="198"/>
      <c r="BF7" s="198"/>
      <c r="BG7" s="198"/>
      <c r="BH7" s="198"/>
      <c r="BI7" s="198"/>
      <c r="BJ7" s="198"/>
      <c r="BK7" s="198"/>
      <c r="BL7" s="198"/>
      <c r="BM7" s="198"/>
      <c r="BN7" s="198"/>
      <c r="BO7" s="198"/>
      <c r="BP7" s="198"/>
      <c r="BQ7" s="198"/>
      <c r="BR7" s="198"/>
      <c r="BS7" s="198"/>
      <c r="BT7" s="198"/>
      <c r="BU7" s="198"/>
      <c r="BV7" s="198"/>
      <c r="BW7" s="198"/>
      <c r="BX7" s="198"/>
      <c r="BY7" s="198"/>
      <c r="BZ7" s="198"/>
      <c r="CA7" s="198"/>
      <c r="CB7" s="198"/>
      <c r="CC7" s="198"/>
      <c r="CD7" s="198"/>
      <c r="CE7" s="198"/>
      <c r="CF7" s="198"/>
      <c r="CG7" s="198"/>
      <c r="CH7" s="198"/>
      <c r="CI7" s="198"/>
      <c r="CJ7" s="198"/>
      <c r="CK7" s="198"/>
      <c r="CL7" s="198"/>
      <c r="CM7" s="198"/>
      <c r="CN7" s="198"/>
      <c r="CO7" s="198"/>
      <c r="CP7" s="198"/>
      <c r="CQ7" s="198"/>
      <c r="CR7" s="198"/>
      <c r="CS7" s="198"/>
      <c r="CT7" s="198"/>
      <c r="CU7" s="198"/>
      <c r="CV7" s="198"/>
      <c r="CW7" s="198"/>
      <c r="CX7" s="198"/>
      <c r="CY7" s="198"/>
      <c r="CZ7" s="22"/>
      <c r="DA7" s="3"/>
      <c r="DB7" s="22"/>
      <c r="DC7" s="3"/>
      <c r="DD7" s="22"/>
    </row>
    <row r="8" spans="1:108" ht="16.5" customHeight="1" x14ac:dyDescent="0.2">
      <c r="A8" s="3"/>
      <c r="B8" s="3"/>
      <c r="C8" s="3"/>
      <c r="D8" s="2"/>
      <c r="E8" s="3"/>
      <c r="F8" s="17" t="s">
        <v>5</v>
      </c>
      <c r="G8" s="18"/>
      <c r="H8" s="17" t="s">
        <v>5</v>
      </c>
      <c r="I8" s="18"/>
      <c r="J8" s="17" t="s">
        <v>5</v>
      </c>
      <c r="K8" s="18"/>
      <c r="L8" s="17" t="s">
        <v>5</v>
      </c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22"/>
      <c r="DA8" s="22"/>
      <c r="DB8" s="22"/>
      <c r="DC8" s="22"/>
      <c r="DD8" s="22"/>
    </row>
    <row r="9" spans="1:108" ht="16.5" customHeight="1" x14ac:dyDescent="0.2">
      <c r="A9" s="3"/>
      <c r="B9" s="3"/>
      <c r="C9" s="3"/>
      <c r="D9" s="2"/>
      <c r="E9" s="3"/>
      <c r="F9" s="19" t="s">
        <v>187</v>
      </c>
      <c r="G9" s="10"/>
      <c r="H9" s="19" t="s">
        <v>159</v>
      </c>
      <c r="I9" s="10"/>
      <c r="J9" s="19" t="s">
        <v>187</v>
      </c>
      <c r="K9" s="10"/>
      <c r="L9" s="19" t="s">
        <v>159</v>
      </c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22"/>
      <c r="DA9" s="22"/>
      <c r="DB9" s="22"/>
      <c r="DC9" s="22"/>
      <c r="DD9" s="22"/>
    </row>
    <row r="10" spans="1:108" ht="16.5" customHeight="1" x14ac:dyDescent="0.2">
      <c r="A10" s="3"/>
      <c r="B10" s="3"/>
      <c r="C10" s="3"/>
      <c r="D10" s="14" t="s">
        <v>6</v>
      </c>
      <c r="E10" s="1"/>
      <c r="F10" s="20" t="s">
        <v>4</v>
      </c>
      <c r="G10" s="21"/>
      <c r="H10" s="20" t="s">
        <v>4</v>
      </c>
      <c r="I10" s="16"/>
      <c r="J10" s="20" t="s">
        <v>4</v>
      </c>
      <c r="K10" s="21"/>
      <c r="L10" s="20" t="s">
        <v>4</v>
      </c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</row>
    <row r="11" spans="1:108" ht="10.15" customHeight="1" x14ac:dyDescent="0.2">
      <c r="A11" s="3"/>
      <c r="B11" s="3"/>
      <c r="C11" s="3"/>
      <c r="D11" s="15"/>
      <c r="E11" s="1"/>
      <c r="F11" s="138"/>
      <c r="G11" s="21"/>
      <c r="H11" s="16"/>
      <c r="I11" s="16"/>
      <c r="J11" s="138"/>
      <c r="K11" s="21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22"/>
      <c r="DA11" s="22"/>
      <c r="DB11" s="22"/>
      <c r="DC11" s="3"/>
      <c r="DD11" s="22"/>
    </row>
    <row r="12" spans="1:108" ht="16.5" customHeight="1" x14ac:dyDescent="0.2">
      <c r="A12" s="109" t="s">
        <v>47</v>
      </c>
      <c r="D12" s="110">
        <v>12</v>
      </c>
      <c r="F12" s="146"/>
      <c r="J12" s="146"/>
      <c r="CZ12" s="22"/>
      <c r="DA12" s="22"/>
      <c r="DB12" s="22"/>
      <c r="DC12" s="3"/>
      <c r="DD12" s="22"/>
    </row>
    <row r="13" spans="1:108" ht="10.15" customHeight="1" x14ac:dyDescent="0.2">
      <c r="A13" s="4"/>
      <c r="B13" s="4"/>
      <c r="C13" s="4"/>
      <c r="D13" s="11"/>
      <c r="E13" s="4"/>
      <c r="F13" s="142"/>
      <c r="G13" s="12"/>
      <c r="H13" s="12"/>
      <c r="I13" s="4"/>
      <c r="J13" s="14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22"/>
      <c r="DA13" s="22"/>
      <c r="DB13" s="22"/>
      <c r="DC13" s="3"/>
      <c r="DD13" s="22"/>
    </row>
    <row r="14" spans="1:108" ht="16.5" customHeight="1" x14ac:dyDescent="0.2">
      <c r="A14" s="4" t="s">
        <v>51</v>
      </c>
      <c r="B14" s="4"/>
      <c r="C14" s="4"/>
      <c r="D14" s="11"/>
      <c r="E14" s="4"/>
      <c r="F14" s="142"/>
      <c r="G14" s="12"/>
      <c r="H14" s="12"/>
      <c r="I14" s="4"/>
      <c r="J14" s="14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22"/>
      <c r="DA14" s="22"/>
      <c r="DB14" s="22"/>
      <c r="DC14" s="3"/>
      <c r="DD14" s="22"/>
    </row>
    <row r="15" spans="1:108" ht="16.5" customHeight="1" x14ac:dyDescent="0.2">
      <c r="B15" s="31" t="s">
        <v>50</v>
      </c>
      <c r="C15" s="4"/>
      <c r="D15" s="11"/>
      <c r="E15" s="4"/>
      <c r="F15" s="142">
        <v>741624</v>
      </c>
      <c r="G15" s="12"/>
      <c r="H15" s="12">
        <v>738779</v>
      </c>
      <c r="I15" s="12"/>
      <c r="J15" s="142">
        <v>562636</v>
      </c>
      <c r="K15" s="4"/>
      <c r="L15" s="12">
        <v>547290</v>
      </c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22"/>
      <c r="DA15" s="22"/>
      <c r="DB15" s="22"/>
      <c r="DC15" s="3"/>
      <c r="DD15" s="22"/>
    </row>
    <row r="16" spans="1:108" ht="16.5" customHeight="1" x14ac:dyDescent="0.2">
      <c r="A16" s="4" t="s">
        <v>106</v>
      </c>
      <c r="B16" s="4"/>
      <c r="C16" s="4"/>
      <c r="D16" s="11"/>
      <c r="E16" s="4"/>
      <c r="F16" s="143">
        <v>985945</v>
      </c>
      <c r="G16" s="12"/>
      <c r="H16" s="24">
        <v>961156</v>
      </c>
      <c r="I16" s="12"/>
      <c r="J16" s="143">
        <v>931368</v>
      </c>
      <c r="K16" s="4"/>
      <c r="L16" s="24">
        <v>918684</v>
      </c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22"/>
      <c r="DA16" s="22"/>
      <c r="DB16" s="22"/>
      <c r="DC16" s="3"/>
      <c r="DD16" s="22"/>
    </row>
    <row r="17" spans="1:108" ht="10.15" customHeight="1" x14ac:dyDescent="0.2">
      <c r="A17" s="4"/>
      <c r="B17" s="4"/>
      <c r="C17" s="4"/>
      <c r="D17" s="11"/>
      <c r="E17" s="4"/>
      <c r="F17" s="142"/>
      <c r="G17" s="12"/>
      <c r="H17" s="12"/>
      <c r="I17" s="12"/>
      <c r="J17" s="142"/>
      <c r="K17" s="4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22"/>
      <c r="DA17" s="22"/>
      <c r="DB17" s="22"/>
      <c r="DC17" s="3"/>
      <c r="DD17" s="22"/>
    </row>
    <row r="18" spans="1:108" ht="16.5" customHeight="1" x14ac:dyDescent="0.2">
      <c r="A18" s="10" t="s">
        <v>48</v>
      </c>
      <c r="B18" s="4"/>
      <c r="C18" s="4"/>
      <c r="D18" s="11"/>
      <c r="E18" s="4"/>
      <c r="F18" s="143">
        <f>SUM(F15:F17)</f>
        <v>1727569</v>
      </c>
      <c r="G18" s="12"/>
      <c r="H18" s="24">
        <f>SUM(H15:H17)</f>
        <v>1699935</v>
      </c>
      <c r="I18" s="12"/>
      <c r="J18" s="143">
        <f>SUM(J15:J17)</f>
        <v>1494004</v>
      </c>
      <c r="K18" s="4"/>
      <c r="L18" s="24">
        <f>SUM(L15:L17)</f>
        <v>1465974</v>
      </c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22"/>
      <c r="DA18" s="22"/>
      <c r="DB18" s="22"/>
      <c r="DC18" s="3"/>
      <c r="DD18" s="22"/>
    </row>
    <row r="19" spans="1:108" ht="16.5" customHeight="1" x14ac:dyDescent="0.2">
      <c r="A19" s="10"/>
      <c r="B19" s="4"/>
      <c r="C19" s="4"/>
      <c r="D19" s="11"/>
      <c r="E19" s="4"/>
      <c r="F19" s="142"/>
      <c r="G19" s="12"/>
      <c r="H19" s="12"/>
      <c r="I19" s="12"/>
      <c r="J19" s="142"/>
      <c r="K19" s="4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22"/>
      <c r="DA19" s="22"/>
      <c r="DB19" s="22"/>
      <c r="DC19" s="3"/>
      <c r="DD19" s="22"/>
    </row>
    <row r="20" spans="1:108" ht="16.5" customHeight="1" x14ac:dyDescent="0.2">
      <c r="A20" s="10" t="s">
        <v>76</v>
      </c>
      <c r="B20" s="4"/>
      <c r="C20" s="4"/>
      <c r="D20" s="11"/>
      <c r="E20" s="4"/>
      <c r="F20" s="142"/>
      <c r="G20" s="12"/>
      <c r="H20" s="12"/>
      <c r="I20" s="12"/>
      <c r="J20" s="142"/>
      <c r="K20" s="4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22"/>
      <c r="DA20" s="22"/>
      <c r="DB20" s="22"/>
      <c r="DC20" s="3"/>
      <c r="DD20" s="22"/>
    </row>
    <row r="21" spans="1:108" ht="10.15" customHeight="1" x14ac:dyDescent="0.2">
      <c r="A21" s="4"/>
      <c r="B21" s="4"/>
      <c r="C21" s="4"/>
      <c r="D21" s="11"/>
      <c r="E21" s="4"/>
      <c r="F21" s="142"/>
      <c r="G21" s="12"/>
      <c r="H21" s="12"/>
      <c r="I21" s="12"/>
      <c r="J21" s="142"/>
      <c r="K21" s="4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22"/>
      <c r="DA21" s="22"/>
      <c r="DB21" s="22"/>
      <c r="DC21" s="3"/>
      <c r="DD21" s="22"/>
    </row>
    <row r="22" spans="1:108" ht="16.5" customHeight="1" x14ac:dyDescent="0.2">
      <c r="A22" s="4" t="s">
        <v>53</v>
      </c>
      <c r="B22" s="4"/>
      <c r="C22" s="4"/>
      <c r="D22" s="11"/>
      <c r="E22" s="4"/>
      <c r="F22" s="142"/>
      <c r="G22" s="12"/>
      <c r="H22" s="12"/>
      <c r="I22" s="12"/>
      <c r="J22" s="142"/>
      <c r="K22" s="4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22"/>
      <c r="DA22" s="22"/>
      <c r="DB22" s="22"/>
      <c r="DC22" s="3"/>
      <c r="DD22" s="22"/>
    </row>
    <row r="23" spans="1:108" ht="16.5" customHeight="1" x14ac:dyDescent="0.2">
      <c r="B23" s="31" t="s">
        <v>52</v>
      </c>
      <c r="C23" s="4"/>
      <c r="D23" s="11"/>
      <c r="E23" s="4"/>
      <c r="F23" s="142">
        <v>-593840</v>
      </c>
      <c r="G23" s="12"/>
      <c r="H23" s="12">
        <v>-549254</v>
      </c>
      <c r="I23" s="12"/>
      <c r="J23" s="142">
        <v>-470175</v>
      </c>
      <c r="K23" s="4"/>
      <c r="L23" s="12">
        <v>-436372</v>
      </c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22"/>
      <c r="DA23" s="22"/>
      <c r="DB23" s="22"/>
      <c r="DC23" s="3"/>
      <c r="DD23" s="22"/>
    </row>
    <row r="24" spans="1:108" ht="16.5" customHeight="1" x14ac:dyDescent="0.2">
      <c r="A24" s="4" t="s">
        <v>107</v>
      </c>
      <c r="B24" s="4"/>
      <c r="C24" s="4"/>
      <c r="D24" s="11"/>
      <c r="E24" s="4"/>
      <c r="F24" s="143">
        <v>-1098840</v>
      </c>
      <c r="G24" s="12"/>
      <c r="H24" s="24">
        <v>-927181</v>
      </c>
      <c r="I24" s="12"/>
      <c r="J24" s="143">
        <v>-1055010</v>
      </c>
      <c r="K24" s="4"/>
      <c r="L24" s="24">
        <v>-887881</v>
      </c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22"/>
      <c r="DA24" s="22"/>
      <c r="DB24" s="22"/>
      <c r="DC24" s="3"/>
      <c r="DD24" s="22"/>
    </row>
    <row r="25" spans="1:108" ht="10.15" customHeight="1" x14ac:dyDescent="0.2">
      <c r="A25" s="4"/>
      <c r="B25" s="4"/>
      <c r="C25" s="4"/>
      <c r="D25" s="11"/>
      <c r="E25" s="4"/>
      <c r="F25" s="142"/>
      <c r="G25" s="12"/>
      <c r="H25" s="12"/>
      <c r="I25" s="12"/>
      <c r="J25" s="142"/>
      <c r="K25" s="4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22"/>
      <c r="DA25" s="22"/>
      <c r="DB25" s="22"/>
      <c r="DC25" s="3"/>
      <c r="DD25" s="22"/>
    </row>
    <row r="26" spans="1:108" ht="16.5" customHeight="1" x14ac:dyDescent="0.2">
      <c r="A26" s="10" t="s">
        <v>49</v>
      </c>
      <c r="B26" s="4"/>
      <c r="C26" s="4"/>
      <c r="D26" s="11"/>
      <c r="E26" s="4"/>
      <c r="F26" s="141">
        <f>SUM(F23:F24)</f>
        <v>-1692680</v>
      </c>
      <c r="G26" s="12"/>
      <c r="H26" s="9">
        <f>SUM(H23:H24)</f>
        <v>-1476435</v>
      </c>
      <c r="I26" s="12"/>
      <c r="J26" s="141">
        <f>SUM(J23:J24)</f>
        <v>-1525185</v>
      </c>
      <c r="K26" s="4"/>
      <c r="L26" s="9">
        <f>SUM(L23:L24)</f>
        <v>-1324253</v>
      </c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22"/>
      <c r="DA26" s="22"/>
      <c r="DB26" s="22"/>
      <c r="DC26" s="3"/>
      <c r="DD26" s="22"/>
    </row>
    <row r="27" spans="1:108" ht="10.15" customHeight="1" x14ac:dyDescent="0.2">
      <c r="A27" s="10"/>
      <c r="B27" s="4"/>
      <c r="C27" s="4"/>
      <c r="D27" s="11"/>
      <c r="E27" s="4"/>
      <c r="F27" s="142"/>
      <c r="G27" s="12"/>
      <c r="H27" s="12"/>
      <c r="I27" s="12"/>
      <c r="J27" s="142"/>
      <c r="K27" s="4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22"/>
      <c r="DA27" s="22"/>
      <c r="DB27" s="22"/>
      <c r="DC27" s="3"/>
      <c r="DD27" s="22"/>
    </row>
    <row r="28" spans="1:108" ht="16.5" customHeight="1" x14ac:dyDescent="0.2">
      <c r="A28" s="10" t="s">
        <v>268</v>
      </c>
      <c r="B28" s="4"/>
      <c r="C28" s="4"/>
      <c r="D28" s="11"/>
      <c r="E28" s="4"/>
      <c r="F28" s="142">
        <f>SUM(F18,F26)</f>
        <v>34889</v>
      </c>
      <c r="G28" s="12"/>
      <c r="H28" s="12">
        <f>SUM(H18,H26)</f>
        <v>223500</v>
      </c>
      <c r="I28" s="12"/>
      <c r="J28" s="142">
        <f>SUM(J18,J26)</f>
        <v>-31181</v>
      </c>
      <c r="K28" s="4"/>
      <c r="L28" s="12">
        <f>SUM(L18,L26)</f>
        <v>141721</v>
      </c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22"/>
      <c r="DA28" s="22"/>
      <c r="DB28" s="22"/>
      <c r="DC28" s="3"/>
      <c r="DD28" s="22"/>
    </row>
    <row r="29" spans="1:108" ht="16.5" customHeight="1" x14ac:dyDescent="0.2">
      <c r="A29" s="4" t="s">
        <v>98</v>
      </c>
      <c r="B29" s="4"/>
      <c r="C29" s="4"/>
      <c r="D29" s="11">
        <v>36</v>
      </c>
      <c r="E29" s="4"/>
      <c r="F29" s="142">
        <v>5008</v>
      </c>
      <c r="G29" s="12"/>
      <c r="H29" s="12">
        <v>6942</v>
      </c>
      <c r="I29" s="12"/>
      <c r="J29" s="142">
        <v>18626</v>
      </c>
      <c r="K29" s="4"/>
      <c r="L29" s="12">
        <v>47308</v>
      </c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22"/>
      <c r="DA29" s="22"/>
      <c r="DB29" s="22"/>
      <c r="DC29" s="3"/>
      <c r="DD29" s="22"/>
    </row>
    <row r="30" spans="1:108" ht="16.5" customHeight="1" x14ac:dyDescent="0.2">
      <c r="A30" s="31" t="s">
        <v>44</v>
      </c>
      <c r="B30" s="4"/>
      <c r="C30" s="4"/>
      <c r="D30" s="11"/>
      <c r="E30" s="4"/>
      <c r="F30" s="142">
        <v>-78581</v>
      </c>
      <c r="G30" s="12"/>
      <c r="H30" s="12">
        <v>-84359</v>
      </c>
      <c r="I30" s="12"/>
      <c r="J30" s="142">
        <v>-61570</v>
      </c>
      <c r="K30" s="4"/>
      <c r="L30" s="12">
        <v>-67173</v>
      </c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22"/>
      <c r="DA30" s="22"/>
      <c r="DB30" s="22"/>
      <c r="DC30" s="3"/>
      <c r="DD30" s="22"/>
    </row>
    <row r="31" spans="1:108" ht="16.5" customHeight="1" x14ac:dyDescent="0.2">
      <c r="A31" s="31" t="s">
        <v>45</v>
      </c>
      <c r="B31" s="4"/>
      <c r="C31" s="4"/>
      <c r="D31" s="11"/>
      <c r="E31" s="4"/>
      <c r="F31" s="142">
        <v>-98865</v>
      </c>
      <c r="G31" s="12"/>
      <c r="H31" s="12">
        <v>-106220</v>
      </c>
      <c r="I31" s="12"/>
      <c r="J31" s="142">
        <v>-71848</v>
      </c>
      <c r="K31" s="4"/>
      <c r="L31" s="12">
        <v>-77622</v>
      </c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22"/>
      <c r="DA31" s="22"/>
      <c r="DB31" s="22"/>
      <c r="DC31" s="3"/>
      <c r="DD31" s="22"/>
    </row>
    <row r="32" spans="1:108" ht="16.5" customHeight="1" x14ac:dyDescent="0.2">
      <c r="A32" s="31" t="s">
        <v>203</v>
      </c>
      <c r="B32" s="4"/>
      <c r="C32" s="4"/>
      <c r="D32" s="11"/>
      <c r="E32" s="4"/>
      <c r="F32" s="142">
        <v>855</v>
      </c>
      <c r="G32" s="12"/>
      <c r="H32" s="12">
        <v>-3296</v>
      </c>
      <c r="I32" s="12"/>
      <c r="J32" s="142">
        <v>5792</v>
      </c>
      <c r="K32" s="4"/>
      <c r="L32" s="12">
        <v>-3797</v>
      </c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22"/>
      <c r="DA32" s="22"/>
      <c r="DB32" s="22"/>
      <c r="DC32" s="3"/>
      <c r="DD32" s="22"/>
    </row>
    <row r="33" spans="1:108" ht="16.5" customHeight="1" x14ac:dyDescent="0.2">
      <c r="A33" s="31" t="s">
        <v>183</v>
      </c>
      <c r="B33" s="4"/>
      <c r="C33" s="4"/>
      <c r="D33" s="11"/>
      <c r="E33" s="4"/>
      <c r="F33" s="142">
        <v>-11605</v>
      </c>
      <c r="G33" s="12"/>
      <c r="H33" s="12">
        <v>-11830</v>
      </c>
      <c r="I33" s="12"/>
      <c r="J33" s="142">
        <v>-4514</v>
      </c>
      <c r="K33" s="4"/>
      <c r="L33" s="12">
        <v>-2390</v>
      </c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22"/>
      <c r="DA33" s="22"/>
      <c r="DB33" s="22"/>
      <c r="DC33" s="3"/>
      <c r="DD33" s="22"/>
    </row>
    <row r="34" spans="1:108" ht="16.5" customHeight="1" x14ac:dyDescent="0.2">
      <c r="A34" s="31" t="s">
        <v>171</v>
      </c>
      <c r="B34" s="4"/>
      <c r="C34" s="4"/>
      <c r="D34" s="11"/>
      <c r="E34" s="4"/>
      <c r="F34" s="142"/>
      <c r="H34" s="12"/>
      <c r="J34" s="14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22"/>
      <c r="DA34" s="22"/>
      <c r="DB34" s="22"/>
      <c r="DC34" s="3"/>
      <c r="DD34" s="22"/>
    </row>
    <row r="35" spans="1:108" ht="16.5" customHeight="1" x14ac:dyDescent="0.2">
      <c r="A35" s="4"/>
      <c r="B35" s="4" t="s">
        <v>147</v>
      </c>
      <c r="C35" s="4"/>
      <c r="D35" s="11"/>
      <c r="E35" s="4"/>
      <c r="F35" s="143">
        <v>275</v>
      </c>
      <c r="G35" s="12"/>
      <c r="H35" s="24">
        <v>2458</v>
      </c>
      <c r="I35" s="12"/>
      <c r="J35" s="143">
        <v>0</v>
      </c>
      <c r="L35" s="24">
        <v>0</v>
      </c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22"/>
      <c r="DA35" s="22"/>
      <c r="DB35" s="22"/>
      <c r="DC35" s="3"/>
      <c r="DD35" s="22"/>
    </row>
    <row r="36" spans="1:108" ht="10.15" customHeight="1" x14ac:dyDescent="0.2">
      <c r="A36" s="4"/>
      <c r="B36" s="4"/>
      <c r="C36" s="4"/>
      <c r="D36" s="11"/>
      <c r="E36" s="4"/>
      <c r="F36" s="142"/>
      <c r="G36" s="12"/>
      <c r="H36" s="12"/>
      <c r="J36" s="14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22"/>
      <c r="DA36" s="22"/>
      <c r="DB36" s="22"/>
      <c r="DC36" s="3"/>
      <c r="DD36" s="22"/>
    </row>
    <row r="37" spans="1:108" ht="16.5" customHeight="1" x14ac:dyDescent="0.2">
      <c r="A37" s="30" t="s">
        <v>204</v>
      </c>
      <c r="B37" s="10"/>
      <c r="C37" s="4"/>
      <c r="D37" s="11"/>
      <c r="E37" s="4"/>
      <c r="F37" s="142"/>
      <c r="G37" s="12"/>
      <c r="H37" s="12"/>
      <c r="J37" s="14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22"/>
      <c r="DA37" s="22"/>
      <c r="DB37" s="22"/>
      <c r="DC37" s="3"/>
      <c r="DD37" s="22"/>
    </row>
    <row r="38" spans="1:108" ht="16.5" customHeight="1" x14ac:dyDescent="0.2">
      <c r="A38" s="30"/>
      <c r="B38" s="10" t="s">
        <v>205</v>
      </c>
      <c r="C38" s="4"/>
      <c r="D38" s="11"/>
      <c r="E38" s="4"/>
      <c r="F38" s="142">
        <f>SUM(F28:F35)</f>
        <v>-148024</v>
      </c>
      <c r="G38" s="12"/>
      <c r="H38" s="12">
        <f>SUM(H28:H35)</f>
        <v>27195</v>
      </c>
      <c r="J38" s="142">
        <f>SUM(J28:J35)</f>
        <v>-144695</v>
      </c>
      <c r="L38" s="12">
        <f>SUM(L28:L35)</f>
        <v>38047</v>
      </c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22"/>
      <c r="DA38" s="22"/>
      <c r="DB38" s="22"/>
      <c r="DC38" s="3"/>
      <c r="DD38" s="22"/>
    </row>
    <row r="39" spans="1:108" ht="16.5" customHeight="1" x14ac:dyDescent="0.2">
      <c r="A39" s="31" t="s">
        <v>46</v>
      </c>
      <c r="B39" s="4"/>
      <c r="C39" s="4"/>
      <c r="D39" s="11">
        <v>38</v>
      </c>
      <c r="E39" s="4"/>
      <c r="F39" s="143">
        <v>14472</v>
      </c>
      <c r="G39" s="12"/>
      <c r="H39" s="24">
        <v>-5961</v>
      </c>
      <c r="I39" s="12"/>
      <c r="J39" s="143">
        <v>18850</v>
      </c>
      <c r="K39" s="4"/>
      <c r="L39" s="24">
        <v>-1626</v>
      </c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22"/>
      <c r="DA39" s="22"/>
      <c r="DB39" s="22"/>
      <c r="DC39" s="3"/>
      <c r="DD39" s="22"/>
    </row>
    <row r="40" spans="1:108" ht="10.15" customHeight="1" x14ac:dyDescent="0.2">
      <c r="A40" s="4"/>
      <c r="B40" s="4"/>
      <c r="C40" s="4"/>
      <c r="D40" s="11"/>
      <c r="E40" s="4"/>
      <c r="F40" s="142"/>
      <c r="G40" s="12"/>
      <c r="H40" s="12"/>
      <c r="I40" s="12"/>
      <c r="J40" s="142"/>
      <c r="K40" s="4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22"/>
      <c r="DA40" s="3"/>
      <c r="DB40" s="22"/>
      <c r="DC40" s="22"/>
      <c r="DD40" s="22"/>
    </row>
    <row r="41" spans="1:108" ht="16.5" customHeight="1" thickBot="1" x14ac:dyDescent="0.25">
      <c r="A41" s="10" t="s">
        <v>206</v>
      </c>
      <c r="B41" s="4"/>
      <c r="C41" s="4"/>
      <c r="D41" s="11"/>
      <c r="E41" s="4"/>
      <c r="F41" s="144">
        <f>SUM(F38:F39)</f>
        <v>-133552</v>
      </c>
      <c r="G41" s="12"/>
      <c r="H41" s="25">
        <f>SUM(H38:H39)</f>
        <v>21234</v>
      </c>
      <c r="I41" s="12"/>
      <c r="J41" s="144">
        <f>SUM(J38:J39)</f>
        <v>-125845</v>
      </c>
      <c r="K41" s="4"/>
      <c r="L41" s="25">
        <f>SUM(L38:L39)</f>
        <v>36421</v>
      </c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22"/>
      <c r="DA41" s="3"/>
      <c r="DB41" s="22"/>
      <c r="DC41" s="22"/>
      <c r="DD41" s="22"/>
    </row>
    <row r="42" spans="1:108" ht="16.5" customHeight="1" thickTop="1" x14ac:dyDescent="0.2">
      <c r="A42" s="10"/>
      <c r="B42" s="4"/>
      <c r="C42" s="4"/>
      <c r="D42" s="11"/>
      <c r="E42" s="4"/>
      <c r="F42" s="12"/>
      <c r="G42" s="12"/>
      <c r="H42" s="12"/>
      <c r="I42" s="4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22"/>
      <c r="DA42" s="3"/>
      <c r="DB42" s="22"/>
      <c r="DC42" s="22"/>
      <c r="DD42" s="22"/>
    </row>
    <row r="43" spans="1:108" ht="16.5" customHeight="1" x14ac:dyDescent="0.2">
      <c r="A43" s="10"/>
      <c r="B43" s="4"/>
      <c r="C43" s="4"/>
      <c r="D43" s="11"/>
      <c r="E43" s="4"/>
      <c r="F43" s="12"/>
      <c r="G43" s="12"/>
      <c r="H43" s="12"/>
      <c r="I43" s="4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22"/>
      <c r="DA43" s="3"/>
      <c r="DB43" s="22"/>
      <c r="DC43" s="22"/>
      <c r="DD43" s="22"/>
    </row>
    <row r="44" spans="1:108" ht="16.5" customHeight="1" x14ac:dyDescent="0.2">
      <c r="A44" s="10"/>
      <c r="B44" s="4"/>
      <c r="C44" s="4"/>
      <c r="D44" s="11"/>
      <c r="E44" s="4"/>
      <c r="F44" s="12"/>
      <c r="G44" s="12"/>
      <c r="H44" s="12"/>
      <c r="I44" s="4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22"/>
      <c r="DA44" s="3"/>
      <c r="DB44" s="22"/>
      <c r="DC44" s="22"/>
      <c r="DD44" s="22"/>
    </row>
    <row r="45" spans="1:108" ht="16.5" customHeight="1" x14ac:dyDescent="0.2">
      <c r="A45" s="10"/>
      <c r="B45" s="4"/>
      <c r="C45" s="4"/>
      <c r="D45" s="11"/>
      <c r="E45" s="4"/>
      <c r="F45" s="12"/>
      <c r="G45" s="12"/>
      <c r="H45" s="12"/>
      <c r="I45" s="4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22"/>
      <c r="DA45" s="3"/>
      <c r="DB45" s="22"/>
      <c r="DC45" s="22"/>
      <c r="DD45" s="22"/>
    </row>
    <row r="46" spans="1:108" ht="16.5" customHeight="1" x14ac:dyDescent="0.2">
      <c r="A46" s="10"/>
      <c r="B46" s="4"/>
      <c r="C46" s="4"/>
      <c r="D46" s="11"/>
      <c r="E46" s="4"/>
      <c r="F46" s="12"/>
      <c r="G46" s="12"/>
      <c r="H46" s="12"/>
      <c r="I46" s="4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22"/>
      <c r="DA46" s="3"/>
      <c r="DB46" s="22"/>
      <c r="DC46" s="22"/>
      <c r="DD46" s="22"/>
    </row>
    <row r="47" spans="1:108" ht="16.5" customHeight="1" x14ac:dyDescent="0.2">
      <c r="A47" s="10"/>
      <c r="B47" s="4"/>
      <c r="C47" s="4"/>
      <c r="D47" s="11"/>
      <c r="E47" s="4"/>
      <c r="F47" s="12"/>
      <c r="G47" s="12"/>
      <c r="H47" s="12"/>
      <c r="I47" s="4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22"/>
      <c r="DA47" s="3"/>
      <c r="DB47" s="22"/>
      <c r="DC47" s="22"/>
      <c r="DD47" s="22"/>
    </row>
    <row r="48" spans="1:108" ht="16.5" customHeight="1" x14ac:dyDescent="0.2">
      <c r="A48" s="10"/>
      <c r="B48" s="4"/>
      <c r="C48" s="4"/>
      <c r="D48" s="11"/>
      <c r="E48" s="4"/>
      <c r="F48" s="12"/>
      <c r="G48" s="12"/>
      <c r="H48" s="12"/>
      <c r="I48" s="4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22"/>
      <c r="DA48" s="3"/>
      <c r="DB48" s="22"/>
      <c r="DC48" s="22"/>
      <c r="DD48" s="22"/>
    </row>
    <row r="49" spans="1:108" ht="16.5" customHeight="1" x14ac:dyDescent="0.2">
      <c r="A49" s="10"/>
      <c r="B49" s="4"/>
      <c r="C49" s="4"/>
      <c r="D49" s="11"/>
      <c r="E49" s="4"/>
      <c r="F49" s="12"/>
      <c r="G49" s="12"/>
      <c r="H49" s="12"/>
      <c r="I49" s="4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22"/>
      <c r="DA49" s="3"/>
      <c r="DB49" s="22"/>
      <c r="DC49" s="22"/>
      <c r="DD49" s="22"/>
    </row>
    <row r="50" spans="1:108" ht="16.5" customHeight="1" x14ac:dyDescent="0.2">
      <c r="A50" s="10"/>
      <c r="B50" s="4"/>
      <c r="C50" s="4"/>
      <c r="D50" s="11"/>
      <c r="E50" s="4"/>
      <c r="F50" s="12"/>
      <c r="G50" s="12"/>
      <c r="H50" s="12"/>
      <c r="I50" s="4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22"/>
      <c r="DA50" s="3"/>
      <c r="DB50" s="22"/>
      <c r="DC50" s="22"/>
      <c r="DD50" s="22"/>
    </row>
    <row r="51" spans="1:108" ht="16.5" customHeight="1" x14ac:dyDescent="0.2">
      <c r="A51" s="10"/>
      <c r="B51" s="4"/>
      <c r="C51" s="4"/>
      <c r="D51" s="11"/>
      <c r="E51" s="4"/>
      <c r="F51" s="12"/>
      <c r="G51" s="12"/>
      <c r="H51" s="12"/>
      <c r="I51" s="4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22"/>
      <c r="DA51" s="3"/>
      <c r="DB51" s="22"/>
      <c r="DC51" s="22"/>
      <c r="DD51" s="22"/>
    </row>
    <row r="52" spans="1:108" ht="16.5" customHeight="1" x14ac:dyDescent="0.2">
      <c r="A52" s="10"/>
      <c r="B52" s="4"/>
      <c r="C52" s="4"/>
      <c r="D52" s="11"/>
      <c r="E52" s="4"/>
      <c r="F52" s="12"/>
      <c r="G52" s="12"/>
      <c r="H52" s="12"/>
      <c r="I52" s="4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22"/>
      <c r="DA52" s="3"/>
      <c r="DB52" s="22"/>
      <c r="DC52" s="22"/>
      <c r="DD52" s="22"/>
    </row>
    <row r="53" spans="1:108" ht="16.5" customHeight="1" x14ac:dyDescent="0.2">
      <c r="A53" s="10"/>
      <c r="B53" s="4"/>
      <c r="C53" s="4"/>
      <c r="D53" s="11"/>
      <c r="E53" s="4"/>
      <c r="F53" s="12"/>
      <c r="G53" s="12"/>
      <c r="H53" s="12"/>
      <c r="I53" s="4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3"/>
      <c r="DA53" s="3"/>
      <c r="DB53" s="22"/>
      <c r="DC53" s="22"/>
      <c r="DD53" s="22"/>
    </row>
    <row r="54" spans="1:108" ht="16.5" customHeight="1" x14ac:dyDescent="0.2">
      <c r="A54" s="10"/>
      <c r="B54" s="4"/>
      <c r="C54" s="4"/>
      <c r="D54" s="11"/>
      <c r="E54" s="4"/>
      <c r="F54" s="12"/>
      <c r="G54" s="12"/>
      <c r="H54" s="12"/>
      <c r="I54" s="4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3"/>
      <c r="DA54" s="3"/>
      <c r="DB54" s="22"/>
      <c r="DC54" s="22"/>
      <c r="DD54" s="22"/>
    </row>
    <row r="55" spans="1:108" ht="21.95" customHeight="1" x14ac:dyDescent="0.2">
      <c r="A55" s="33" t="str">
        <f>+'Eng 7-9'!A54:M54</f>
        <v>The accompanying notes on page 16 to 89 are an integral part of these consolidated and separate financial statements.</v>
      </c>
      <c r="B55" s="33"/>
      <c r="C55" s="33"/>
      <c r="D55" s="34"/>
      <c r="E55" s="33"/>
      <c r="F55" s="33"/>
      <c r="G55" s="33"/>
      <c r="H55" s="33"/>
      <c r="I55" s="33"/>
      <c r="J55" s="24"/>
      <c r="K55" s="24"/>
      <c r="L55" s="24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22"/>
      <c r="DA55" s="3"/>
      <c r="DB55" s="22"/>
      <c r="DC55" s="3"/>
      <c r="DD55" s="22"/>
    </row>
    <row r="56" spans="1:108" ht="16.5" customHeight="1" x14ac:dyDescent="0.2">
      <c r="A56" s="1" t="str">
        <f>+A1</f>
        <v>Siamraj Public Company Limited</v>
      </c>
      <c r="B56" s="1"/>
      <c r="C56" s="1"/>
      <c r="D56" s="2"/>
      <c r="E56" s="3"/>
      <c r="F56" s="3"/>
      <c r="G56" s="3"/>
      <c r="H56" s="3"/>
      <c r="I56" s="3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22"/>
      <c r="DA56" s="3"/>
      <c r="DB56" s="22"/>
      <c r="DC56" s="3"/>
      <c r="DD56" s="22"/>
    </row>
    <row r="57" spans="1:108" ht="16.5" customHeight="1" x14ac:dyDescent="0.2">
      <c r="A57" s="1" t="s">
        <v>56</v>
      </c>
      <c r="B57" s="1"/>
      <c r="C57" s="1"/>
      <c r="D57" s="2"/>
      <c r="E57" s="3"/>
      <c r="F57" s="3"/>
      <c r="G57" s="3"/>
      <c r="H57" s="3"/>
      <c r="I57" s="3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22"/>
      <c r="DA57" s="22"/>
      <c r="DB57" s="22"/>
      <c r="DC57" s="22"/>
      <c r="DD57" s="22"/>
    </row>
    <row r="58" spans="1:108" ht="16.5" customHeight="1" x14ac:dyDescent="0.2">
      <c r="A58" s="6" t="str">
        <f>+A3</f>
        <v>For the year ended 31 December 2020</v>
      </c>
      <c r="B58" s="6"/>
      <c r="C58" s="6"/>
      <c r="D58" s="7"/>
      <c r="E58" s="8"/>
      <c r="F58" s="8"/>
      <c r="G58" s="8"/>
      <c r="H58" s="8"/>
      <c r="I58" s="8"/>
      <c r="J58" s="9"/>
      <c r="K58" s="9"/>
      <c r="L58" s="9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22"/>
      <c r="DA58" s="22"/>
      <c r="DB58" s="22"/>
      <c r="DC58" s="22"/>
      <c r="DD58" s="22"/>
    </row>
    <row r="59" spans="1:108" ht="12" customHeight="1" x14ac:dyDescent="0.2">
      <c r="A59" s="3"/>
      <c r="B59" s="3"/>
      <c r="C59" s="3"/>
      <c r="D59" s="2"/>
      <c r="E59" s="3"/>
      <c r="F59" s="3"/>
      <c r="G59" s="3"/>
      <c r="H59" s="3"/>
      <c r="I59" s="3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22"/>
      <c r="DA59" s="22"/>
      <c r="DB59" s="22"/>
      <c r="DC59" s="3"/>
      <c r="DD59" s="22"/>
    </row>
    <row r="60" spans="1:108" ht="12" customHeight="1" x14ac:dyDescent="0.2">
      <c r="A60" s="3"/>
      <c r="B60" s="3"/>
      <c r="C60" s="3"/>
      <c r="D60" s="2"/>
      <c r="E60" s="3"/>
      <c r="F60" s="3"/>
      <c r="G60" s="3"/>
      <c r="H60" s="3"/>
      <c r="I60" s="3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22"/>
      <c r="DA60" s="22"/>
      <c r="DB60" s="22"/>
      <c r="DC60" s="3"/>
      <c r="DD60" s="22"/>
    </row>
    <row r="61" spans="1:108" ht="16.5" customHeight="1" x14ac:dyDescent="0.2">
      <c r="A61" s="3"/>
      <c r="B61" s="3"/>
      <c r="C61" s="3"/>
      <c r="D61" s="2"/>
      <c r="E61" s="3"/>
      <c r="F61" s="200" t="s">
        <v>3</v>
      </c>
      <c r="G61" s="200"/>
      <c r="H61" s="200"/>
      <c r="I61" s="15"/>
      <c r="J61" s="206" t="s">
        <v>112</v>
      </c>
      <c r="K61" s="206"/>
      <c r="L61" s="206"/>
      <c r="M61" s="198"/>
      <c r="N61" s="198"/>
      <c r="O61" s="198"/>
      <c r="P61" s="198"/>
      <c r="Q61" s="198"/>
      <c r="R61" s="198"/>
      <c r="S61" s="198"/>
      <c r="T61" s="198"/>
      <c r="U61" s="198"/>
      <c r="V61" s="198"/>
      <c r="W61" s="198"/>
      <c r="X61" s="198"/>
      <c r="Y61" s="198"/>
      <c r="Z61" s="198"/>
      <c r="AA61" s="198"/>
      <c r="AB61" s="198"/>
      <c r="AC61" s="198"/>
      <c r="AD61" s="198"/>
      <c r="AE61" s="198"/>
      <c r="AF61" s="198"/>
      <c r="AG61" s="198"/>
      <c r="AH61" s="198"/>
      <c r="AI61" s="198"/>
      <c r="AJ61" s="198"/>
      <c r="AK61" s="198"/>
      <c r="AL61" s="198"/>
      <c r="AM61" s="198"/>
      <c r="AN61" s="198"/>
      <c r="AO61" s="198"/>
      <c r="AP61" s="198"/>
      <c r="AQ61" s="198"/>
      <c r="AR61" s="198"/>
      <c r="AS61" s="198"/>
      <c r="AT61" s="198"/>
      <c r="AU61" s="198"/>
      <c r="AV61" s="198"/>
      <c r="AW61" s="198"/>
      <c r="AX61" s="198"/>
      <c r="AY61" s="198"/>
      <c r="AZ61" s="198"/>
      <c r="BA61" s="198"/>
      <c r="BB61" s="198"/>
      <c r="BC61" s="198"/>
      <c r="BD61" s="198"/>
      <c r="BE61" s="198"/>
      <c r="BF61" s="198"/>
      <c r="BG61" s="198"/>
      <c r="BH61" s="198"/>
      <c r="BI61" s="198"/>
      <c r="BJ61" s="198"/>
      <c r="BK61" s="198"/>
      <c r="BL61" s="198"/>
      <c r="BM61" s="198"/>
      <c r="BN61" s="198"/>
      <c r="BO61" s="198"/>
      <c r="BP61" s="198"/>
      <c r="BQ61" s="198"/>
      <c r="BR61" s="198"/>
      <c r="BS61" s="198"/>
      <c r="BT61" s="198"/>
      <c r="BU61" s="198"/>
      <c r="BV61" s="198"/>
      <c r="BW61" s="198"/>
      <c r="BX61" s="198"/>
      <c r="BY61" s="198"/>
      <c r="BZ61" s="198"/>
      <c r="CA61" s="198"/>
      <c r="CB61" s="198"/>
      <c r="CC61" s="198"/>
      <c r="CD61" s="198"/>
      <c r="CE61" s="198"/>
      <c r="CF61" s="198"/>
      <c r="CG61" s="198"/>
      <c r="CH61" s="198"/>
      <c r="CI61" s="198"/>
      <c r="CJ61" s="198"/>
      <c r="CK61" s="198"/>
      <c r="CL61" s="198"/>
      <c r="CM61" s="198"/>
      <c r="CN61" s="198"/>
      <c r="CO61" s="198"/>
      <c r="CP61" s="198"/>
      <c r="CQ61" s="198"/>
      <c r="CR61" s="198"/>
      <c r="CS61" s="198"/>
      <c r="CT61" s="198"/>
      <c r="CU61" s="198"/>
      <c r="CV61" s="198"/>
      <c r="CW61" s="198"/>
      <c r="CX61" s="198"/>
      <c r="CY61" s="198"/>
      <c r="CZ61" s="22"/>
      <c r="DA61" s="22"/>
      <c r="DB61" s="22"/>
      <c r="DC61" s="3"/>
      <c r="DD61" s="22"/>
    </row>
    <row r="62" spans="1:108" ht="16.5" customHeight="1" x14ac:dyDescent="0.2">
      <c r="A62" s="3"/>
      <c r="B62" s="3"/>
      <c r="C62" s="3"/>
      <c r="D62" s="2"/>
      <c r="E62" s="3"/>
      <c r="F62" s="202" t="s">
        <v>116</v>
      </c>
      <c r="G62" s="202"/>
      <c r="H62" s="202"/>
      <c r="I62" s="15"/>
      <c r="J62" s="202" t="s">
        <v>116</v>
      </c>
      <c r="K62" s="202"/>
      <c r="L62" s="202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</row>
    <row r="63" spans="1:108" ht="16.5" customHeight="1" x14ac:dyDescent="0.2">
      <c r="A63" s="3"/>
      <c r="B63" s="3"/>
      <c r="C63" s="3"/>
      <c r="D63" s="2"/>
      <c r="E63" s="3"/>
      <c r="F63" s="17" t="s">
        <v>5</v>
      </c>
      <c r="G63" s="18"/>
      <c r="H63" s="17" t="s">
        <v>5</v>
      </c>
      <c r="I63" s="18"/>
      <c r="J63" s="17" t="s">
        <v>5</v>
      </c>
      <c r="K63" s="18"/>
      <c r="L63" s="17" t="s">
        <v>5</v>
      </c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7"/>
      <c r="BK63" s="17"/>
      <c r="BL63" s="17"/>
      <c r="BM63" s="17"/>
      <c r="BN63" s="17"/>
      <c r="BO63" s="17"/>
      <c r="BP63" s="17"/>
      <c r="BQ63" s="17"/>
      <c r="BR63" s="17"/>
      <c r="BS63" s="17"/>
      <c r="BT63" s="17"/>
      <c r="BU63" s="17"/>
      <c r="BV63" s="17"/>
      <c r="BW63" s="17"/>
      <c r="BX63" s="17"/>
      <c r="BY63" s="17"/>
      <c r="BZ63" s="17"/>
      <c r="CA63" s="17"/>
      <c r="CB63" s="17"/>
      <c r="CC63" s="17"/>
      <c r="CD63" s="17"/>
      <c r="CE63" s="17"/>
      <c r="CF63" s="17"/>
      <c r="CG63" s="17"/>
      <c r="CH63" s="17"/>
      <c r="CI63" s="17"/>
      <c r="CJ63" s="17"/>
      <c r="CK63" s="17"/>
      <c r="CL63" s="17"/>
      <c r="CM63" s="17"/>
      <c r="CN63" s="17"/>
      <c r="CO63" s="17"/>
      <c r="CP63" s="17"/>
      <c r="CQ63" s="17"/>
      <c r="CR63" s="17"/>
      <c r="CS63" s="17"/>
      <c r="CT63" s="17"/>
      <c r="CU63" s="17"/>
      <c r="CV63" s="17"/>
      <c r="CW63" s="17"/>
      <c r="CX63" s="17"/>
      <c r="CY63" s="17"/>
      <c r="CZ63" s="22"/>
      <c r="DA63" s="22"/>
      <c r="DB63" s="22"/>
      <c r="DC63" s="3"/>
      <c r="DD63" s="22"/>
    </row>
    <row r="64" spans="1:108" ht="16.5" customHeight="1" x14ac:dyDescent="0.2">
      <c r="A64" s="3"/>
      <c r="B64" s="3"/>
      <c r="C64" s="3"/>
      <c r="D64" s="11"/>
      <c r="E64" s="3"/>
      <c r="F64" s="19" t="s">
        <v>187</v>
      </c>
      <c r="G64" s="10"/>
      <c r="H64" s="19" t="s">
        <v>159</v>
      </c>
      <c r="I64" s="10"/>
      <c r="J64" s="19" t="s">
        <v>187</v>
      </c>
      <c r="K64" s="10"/>
      <c r="L64" s="19" t="s">
        <v>159</v>
      </c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  <c r="BY64" s="19"/>
      <c r="BZ64" s="19"/>
      <c r="CA64" s="19"/>
      <c r="CB64" s="19"/>
      <c r="CC64" s="19"/>
      <c r="CD64" s="19"/>
      <c r="CE64" s="19"/>
      <c r="CF64" s="19"/>
      <c r="CG64" s="19"/>
      <c r="CH64" s="19"/>
      <c r="CI64" s="19"/>
      <c r="CJ64" s="19"/>
      <c r="CK64" s="19"/>
      <c r="CL64" s="19"/>
      <c r="CM64" s="19"/>
      <c r="CN64" s="19"/>
      <c r="CO64" s="19"/>
      <c r="CP64" s="19"/>
      <c r="CQ64" s="19"/>
      <c r="CR64" s="19"/>
      <c r="CS64" s="19"/>
      <c r="CT64" s="19"/>
      <c r="CU64" s="19"/>
      <c r="CV64" s="19"/>
      <c r="CW64" s="19"/>
      <c r="CX64" s="19"/>
      <c r="CY64" s="19"/>
      <c r="CZ64" s="22"/>
      <c r="DA64" s="22"/>
      <c r="DB64" s="22"/>
      <c r="DC64" s="3"/>
      <c r="DD64" s="22"/>
    </row>
    <row r="65" spans="1:108" ht="16.5" customHeight="1" x14ac:dyDescent="0.2">
      <c r="A65" s="3"/>
      <c r="B65" s="3"/>
      <c r="C65" s="3"/>
      <c r="D65" s="14" t="s">
        <v>100</v>
      </c>
      <c r="E65" s="1"/>
      <c r="F65" s="20" t="s">
        <v>4</v>
      </c>
      <c r="G65" s="21"/>
      <c r="H65" s="20" t="s">
        <v>4</v>
      </c>
      <c r="I65" s="16"/>
      <c r="J65" s="20" t="s">
        <v>4</v>
      </c>
      <c r="K65" s="21"/>
      <c r="L65" s="20" t="s">
        <v>4</v>
      </c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22"/>
      <c r="DA65" s="22"/>
      <c r="DB65" s="22"/>
      <c r="DC65" s="3"/>
      <c r="DD65" s="22"/>
    </row>
    <row r="66" spans="1:108" ht="6" customHeight="1" x14ac:dyDescent="0.2">
      <c r="A66" s="3"/>
      <c r="B66" s="3"/>
      <c r="C66" s="3"/>
      <c r="D66" s="15"/>
      <c r="E66" s="1"/>
      <c r="F66" s="138"/>
      <c r="G66" s="21"/>
      <c r="H66" s="16"/>
      <c r="I66" s="16"/>
      <c r="J66" s="138"/>
      <c r="K66" s="21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22"/>
      <c r="DA66" s="22"/>
      <c r="DB66" s="22"/>
      <c r="DC66" s="3"/>
      <c r="DD66" s="22"/>
    </row>
    <row r="67" spans="1:108" ht="16.5" customHeight="1" x14ac:dyDescent="0.2">
      <c r="A67" s="1" t="s">
        <v>162</v>
      </c>
      <c r="B67" s="3"/>
      <c r="C67" s="3"/>
      <c r="D67" s="15"/>
      <c r="E67" s="1"/>
      <c r="F67" s="147"/>
      <c r="G67" s="1"/>
      <c r="H67" s="1"/>
      <c r="I67" s="1"/>
      <c r="J67" s="138"/>
      <c r="K67" s="21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22"/>
      <c r="DA67" s="22"/>
      <c r="DB67" s="22"/>
      <c r="DC67" s="3"/>
      <c r="DD67" s="22"/>
    </row>
    <row r="68" spans="1:108" ht="16.5" customHeight="1" x14ac:dyDescent="0.2">
      <c r="B68" s="10" t="s">
        <v>128</v>
      </c>
      <c r="C68" s="3"/>
      <c r="D68" s="2"/>
      <c r="E68" s="3"/>
      <c r="F68" s="142"/>
      <c r="G68" s="12"/>
      <c r="H68" s="12"/>
      <c r="I68" s="4"/>
      <c r="J68" s="14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22"/>
      <c r="DA68" s="22"/>
      <c r="DB68" s="22"/>
      <c r="DC68" s="3"/>
      <c r="DD68" s="22"/>
    </row>
    <row r="69" spans="1:108" s="109" customFormat="1" ht="16.5" customHeight="1" x14ac:dyDescent="0.2">
      <c r="A69" s="109" t="s">
        <v>129</v>
      </c>
      <c r="B69" s="10"/>
      <c r="C69" s="1"/>
      <c r="D69" s="131"/>
      <c r="E69" s="1"/>
      <c r="F69" s="138"/>
      <c r="G69" s="16"/>
      <c r="H69" s="16"/>
      <c r="I69" s="10"/>
      <c r="J69" s="138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22"/>
      <c r="DA69" s="122"/>
      <c r="DB69" s="122"/>
      <c r="DC69" s="1"/>
      <c r="DD69" s="122"/>
    </row>
    <row r="70" spans="1:108" s="109" customFormat="1" ht="16.5" customHeight="1" x14ac:dyDescent="0.2">
      <c r="B70" s="10" t="s">
        <v>57</v>
      </c>
      <c r="C70" s="1"/>
      <c r="D70" s="131"/>
      <c r="E70" s="1"/>
      <c r="F70" s="138"/>
      <c r="G70" s="16"/>
      <c r="H70" s="16"/>
      <c r="I70" s="10"/>
      <c r="J70" s="138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22"/>
      <c r="DA70" s="122"/>
      <c r="DB70" s="122"/>
      <c r="DC70" s="1"/>
      <c r="DD70" s="122"/>
    </row>
    <row r="71" spans="1:108" ht="16.5" customHeight="1" x14ac:dyDescent="0.2">
      <c r="A71" s="4" t="s">
        <v>134</v>
      </c>
      <c r="C71" s="3"/>
      <c r="D71" s="2"/>
      <c r="E71" s="3"/>
      <c r="F71" s="142"/>
      <c r="G71" s="12"/>
      <c r="H71" s="12"/>
      <c r="I71" s="4"/>
      <c r="J71" s="14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22"/>
      <c r="DA71" s="22"/>
      <c r="DB71" s="22"/>
      <c r="DC71" s="22"/>
      <c r="DD71" s="22"/>
    </row>
    <row r="72" spans="1:108" ht="16.5" customHeight="1" x14ac:dyDescent="0.2">
      <c r="B72" s="4" t="s">
        <v>123</v>
      </c>
      <c r="C72" s="1"/>
      <c r="D72" s="2"/>
      <c r="E72" s="3"/>
      <c r="F72" s="142">
        <v>0</v>
      </c>
      <c r="G72" s="12"/>
      <c r="H72" s="12">
        <v>-3156</v>
      </c>
      <c r="I72" s="12"/>
      <c r="J72" s="142">
        <v>0</v>
      </c>
      <c r="K72" s="4"/>
      <c r="L72" s="12">
        <v>-2166</v>
      </c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  <c r="CV72" s="12"/>
      <c r="CW72" s="12"/>
      <c r="CX72" s="12"/>
      <c r="CY72" s="12"/>
      <c r="CZ72" s="22"/>
      <c r="DA72" s="22"/>
      <c r="DB72" s="22"/>
      <c r="DC72" s="3"/>
      <c r="DD72" s="22"/>
    </row>
    <row r="73" spans="1:108" ht="16.5" customHeight="1" x14ac:dyDescent="0.2">
      <c r="A73" s="42" t="s">
        <v>207</v>
      </c>
      <c r="B73" s="4"/>
      <c r="C73" s="1"/>
      <c r="D73" s="2"/>
      <c r="E73" s="3"/>
      <c r="F73" s="142"/>
      <c r="G73" s="12"/>
      <c r="H73" s="12"/>
      <c r="I73" s="12"/>
      <c r="J73" s="142"/>
      <c r="K73" s="4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22"/>
      <c r="DA73" s="22"/>
      <c r="DB73" s="22"/>
      <c r="DC73" s="3"/>
      <c r="DD73" s="22"/>
    </row>
    <row r="74" spans="1:108" ht="16.5" customHeight="1" x14ac:dyDescent="0.2">
      <c r="B74" s="4" t="s">
        <v>208</v>
      </c>
      <c r="C74" s="1"/>
      <c r="D74" s="2"/>
      <c r="E74" s="3"/>
      <c r="F74" s="142"/>
      <c r="G74" s="12"/>
      <c r="H74" s="12"/>
      <c r="I74" s="12"/>
      <c r="J74" s="142"/>
      <c r="K74" s="4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  <c r="CV74" s="12"/>
      <c r="CW74" s="12"/>
      <c r="CX74" s="12"/>
      <c r="CY74" s="12"/>
      <c r="CZ74" s="22"/>
      <c r="DA74" s="22"/>
      <c r="DB74" s="22"/>
      <c r="DC74" s="3"/>
      <c r="DD74" s="22"/>
    </row>
    <row r="75" spans="1:108" ht="16.5" customHeight="1" x14ac:dyDescent="0.2">
      <c r="B75" s="4" t="s">
        <v>193</v>
      </c>
      <c r="C75" s="1"/>
      <c r="D75" s="2"/>
      <c r="E75" s="3"/>
      <c r="F75" s="142">
        <v>-1866</v>
      </c>
      <c r="G75" s="12"/>
      <c r="H75" s="12">
        <v>0</v>
      </c>
      <c r="I75" s="12"/>
      <c r="J75" s="142">
        <v>-1866</v>
      </c>
      <c r="K75" s="4"/>
      <c r="L75" s="12">
        <v>0</v>
      </c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  <c r="CV75" s="12"/>
      <c r="CW75" s="12"/>
      <c r="CX75" s="12"/>
      <c r="CY75" s="12"/>
      <c r="CZ75" s="22"/>
      <c r="DA75" s="22"/>
      <c r="DB75" s="22"/>
      <c r="DC75" s="3"/>
      <c r="DD75" s="22"/>
    </row>
    <row r="76" spans="1:108" ht="16.5" customHeight="1" x14ac:dyDescent="0.2">
      <c r="A76" s="4" t="s">
        <v>172</v>
      </c>
      <c r="C76" s="1"/>
      <c r="D76" s="2"/>
      <c r="E76" s="3"/>
      <c r="F76" s="142"/>
      <c r="G76" s="12"/>
      <c r="H76" s="12"/>
      <c r="I76" s="12"/>
      <c r="J76" s="142"/>
      <c r="K76" s="4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  <c r="CV76" s="12"/>
      <c r="CW76" s="12"/>
      <c r="CX76" s="12"/>
      <c r="CY76" s="12"/>
      <c r="CZ76" s="22"/>
      <c r="DA76" s="22"/>
      <c r="DB76" s="22"/>
      <c r="DC76" s="3"/>
      <c r="DD76" s="22"/>
    </row>
    <row r="77" spans="1:108" ht="16.5" customHeight="1" x14ac:dyDescent="0.2">
      <c r="B77" s="4" t="s">
        <v>173</v>
      </c>
      <c r="C77" s="1"/>
      <c r="D77" s="2"/>
      <c r="E77" s="3"/>
      <c r="F77" s="143">
        <v>373</v>
      </c>
      <c r="G77" s="177"/>
      <c r="H77" s="179">
        <v>631</v>
      </c>
      <c r="I77" s="178"/>
      <c r="J77" s="143">
        <v>373</v>
      </c>
      <c r="K77" s="177"/>
      <c r="L77" s="179">
        <v>433</v>
      </c>
      <c r="M77" s="199"/>
      <c r="N77" s="199"/>
      <c r="O77" s="199"/>
      <c r="P77" s="199"/>
      <c r="Q77" s="199"/>
      <c r="R77" s="199"/>
      <c r="S77" s="199"/>
      <c r="T77" s="199"/>
      <c r="U77" s="199"/>
      <c r="V77" s="199"/>
      <c r="W77" s="199"/>
      <c r="X77" s="199"/>
      <c r="Y77" s="199"/>
      <c r="Z77" s="199"/>
      <c r="AA77" s="199"/>
      <c r="AB77" s="199"/>
      <c r="AC77" s="199"/>
      <c r="AD77" s="199"/>
      <c r="AE77" s="199"/>
      <c r="AF77" s="199"/>
      <c r="AG77" s="199"/>
      <c r="AH77" s="199"/>
      <c r="AI77" s="199"/>
      <c r="AJ77" s="199"/>
      <c r="AK77" s="199"/>
      <c r="AL77" s="199"/>
      <c r="AM77" s="199"/>
      <c r="AN77" s="199"/>
      <c r="AO77" s="199"/>
      <c r="AP77" s="199"/>
      <c r="AQ77" s="199"/>
      <c r="AR77" s="199"/>
      <c r="AS77" s="199"/>
      <c r="AT77" s="199"/>
      <c r="AU77" s="199"/>
      <c r="AV77" s="199"/>
      <c r="AW77" s="199"/>
      <c r="AX77" s="199"/>
      <c r="AY77" s="199"/>
      <c r="AZ77" s="199"/>
      <c r="BA77" s="199"/>
      <c r="BB77" s="199"/>
      <c r="BC77" s="199"/>
      <c r="BD77" s="199"/>
      <c r="BE77" s="199"/>
      <c r="BF77" s="199"/>
      <c r="BG77" s="199"/>
      <c r="BH77" s="199"/>
      <c r="BI77" s="199"/>
      <c r="BJ77" s="199"/>
      <c r="BK77" s="199"/>
      <c r="BL77" s="199"/>
      <c r="BM77" s="199"/>
      <c r="BN77" s="199"/>
      <c r="BO77" s="199"/>
      <c r="BP77" s="199"/>
      <c r="BQ77" s="199"/>
      <c r="BR77" s="199"/>
      <c r="BS77" s="199"/>
      <c r="BT77" s="199"/>
      <c r="BU77" s="199"/>
      <c r="BV77" s="199"/>
      <c r="BW77" s="199"/>
      <c r="BX77" s="199"/>
      <c r="BY77" s="199"/>
      <c r="BZ77" s="199"/>
      <c r="CA77" s="199"/>
      <c r="CB77" s="199"/>
      <c r="CC77" s="199"/>
      <c r="CD77" s="199"/>
      <c r="CE77" s="199"/>
      <c r="CF77" s="199"/>
      <c r="CG77" s="199"/>
      <c r="CH77" s="199"/>
      <c r="CI77" s="199"/>
      <c r="CJ77" s="199"/>
      <c r="CK77" s="199"/>
      <c r="CL77" s="199"/>
      <c r="CM77" s="199"/>
      <c r="CN77" s="199"/>
      <c r="CO77" s="199"/>
      <c r="CP77" s="199"/>
      <c r="CQ77" s="199"/>
      <c r="CR77" s="199"/>
      <c r="CS77" s="199"/>
      <c r="CT77" s="199"/>
      <c r="CU77" s="199"/>
      <c r="CV77" s="199"/>
      <c r="CW77" s="199"/>
      <c r="CX77" s="199"/>
      <c r="CY77" s="199"/>
      <c r="CZ77" s="22"/>
      <c r="DA77" s="22"/>
      <c r="DB77" s="22"/>
      <c r="DC77" s="3"/>
      <c r="DD77" s="22"/>
    </row>
    <row r="78" spans="1:108" ht="6" customHeight="1" x14ac:dyDescent="0.2">
      <c r="B78" s="4"/>
      <c r="C78" s="1"/>
      <c r="D78" s="2"/>
      <c r="E78" s="3"/>
      <c r="F78" s="142"/>
      <c r="G78" s="12"/>
      <c r="H78" s="12"/>
      <c r="I78" s="12"/>
      <c r="J78" s="142"/>
      <c r="K78" s="4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  <c r="CV78" s="12"/>
      <c r="CW78" s="12"/>
      <c r="CX78" s="12"/>
      <c r="CY78" s="12"/>
      <c r="CZ78" s="22"/>
      <c r="DA78" s="22"/>
      <c r="DB78" s="22"/>
      <c r="DC78" s="3"/>
      <c r="DD78" s="22"/>
    </row>
    <row r="79" spans="1:108" ht="16.5" customHeight="1" x14ac:dyDescent="0.2">
      <c r="A79" s="109" t="s">
        <v>209</v>
      </c>
      <c r="B79" s="10"/>
      <c r="C79" s="1"/>
      <c r="D79" s="2"/>
      <c r="E79" s="3"/>
      <c r="F79" s="140"/>
      <c r="G79" s="177"/>
      <c r="H79" s="177"/>
      <c r="I79" s="178"/>
      <c r="J79" s="140"/>
      <c r="K79" s="177"/>
      <c r="L79" s="177"/>
      <c r="M79" s="177"/>
      <c r="N79" s="177"/>
      <c r="O79" s="177"/>
      <c r="P79" s="177"/>
      <c r="Q79" s="177"/>
      <c r="R79" s="177"/>
      <c r="S79" s="177"/>
      <c r="T79" s="177"/>
      <c r="U79" s="177"/>
      <c r="V79" s="177"/>
      <c r="W79" s="177"/>
      <c r="X79" s="177"/>
      <c r="Y79" s="177"/>
      <c r="Z79" s="177"/>
      <c r="AA79" s="177"/>
      <c r="AB79" s="177"/>
      <c r="AC79" s="177"/>
      <c r="AD79" s="177"/>
      <c r="AE79" s="177"/>
      <c r="AF79" s="177"/>
      <c r="AG79" s="177"/>
      <c r="AH79" s="177"/>
      <c r="AI79" s="177"/>
      <c r="AJ79" s="177"/>
      <c r="AK79" s="177"/>
      <c r="AL79" s="177"/>
      <c r="AM79" s="177"/>
      <c r="AN79" s="177"/>
      <c r="AO79" s="177"/>
      <c r="AP79" s="177"/>
      <c r="AQ79" s="177"/>
      <c r="AR79" s="177"/>
      <c r="AS79" s="177"/>
      <c r="AT79" s="177"/>
      <c r="AU79" s="177"/>
      <c r="AV79" s="177"/>
      <c r="AW79" s="177"/>
      <c r="AX79" s="177"/>
      <c r="AY79" s="177"/>
      <c r="AZ79" s="177"/>
      <c r="BA79" s="177"/>
      <c r="BB79" s="177"/>
      <c r="BC79" s="177"/>
      <c r="BD79" s="177"/>
      <c r="BE79" s="177"/>
      <c r="BF79" s="177"/>
      <c r="BG79" s="177"/>
      <c r="BH79" s="177"/>
      <c r="BI79" s="177"/>
      <c r="BJ79" s="177"/>
      <c r="BK79" s="177"/>
      <c r="BL79" s="177"/>
      <c r="BM79" s="177"/>
      <c r="BN79" s="177"/>
      <c r="BO79" s="177"/>
      <c r="BP79" s="177"/>
      <c r="BQ79" s="177"/>
      <c r="BR79" s="177"/>
      <c r="BS79" s="177"/>
      <c r="BT79" s="177"/>
      <c r="BU79" s="177"/>
      <c r="BV79" s="177"/>
      <c r="BW79" s="177"/>
      <c r="BX79" s="177"/>
      <c r="BY79" s="177"/>
      <c r="BZ79" s="177"/>
      <c r="CA79" s="177"/>
      <c r="CB79" s="177"/>
      <c r="CC79" s="177"/>
      <c r="CD79" s="177"/>
      <c r="CE79" s="177"/>
      <c r="CF79" s="177"/>
      <c r="CG79" s="177"/>
      <c r="CH79" s="177"/>
      <c r="CI79" s="177"/>
      <c r="CJ79" s="177"/>
      <c r="CK79" s="177"/>
      <c r="CL79" s="177"/>
      <c r="CM79" s="177"/>
      <c r="CN79" s="177"/>
      <c r="CO79" s="177"/>
      <c r="CP79" s="177"/>
      <c r="CQ79" s="177"/>
      <c r="CR79" s="177"/>
      <c r="CS79" s="177"/>
      <c r="CT79" s="177"/>
      <c r="CU79" s="177"/>
      <c r="CV79" s="177"/>
      <c r="CW79" s="177"/>
      <c r="CX79" s="177"/>
      <c r="CY79" s="177"/>
      <c r="CZ79" s="22"/>
      <c r="DA79" s="22"/>
      <c r="DB79" s="22"/>
      <c r="DC79" s="3"/>
      <c r="DD79" s="22"/>
    </row>
    <row r="80" spans="1:108" ht="16.5" customHeight="1" x14ac:dyDescent="0.2">
      <c r="A80" s="109"/>
      <c r="B80" s="10" t="s">
        <v>57</v>
      </c>
      <c r="C80" s="1"/>
      <c r="D80" s="2"/>
      <c r="E80" s="3"/>
      <c r="F80" s="143">
        <f>SUM(F72:F77)</f>
        <v>-1493</v>
      </c>
      <c r="G80" s="177"/>
      <c r="H80" s="179">
        <f>SUM(H72:H77)</f>
        <v>-2525</v>
      </c>
      <c r="I80" s="178"/>
      <c r="J80" s="143">
        <f>SUM(J72:J77)</f>
        <v>-1493</v>
      </c>
      <c r="K80" s="177"/>
      <c r="L80" s="179">
        <f>SUM(L72:L77)</f>
        <v>-1733</v>
      </c>
      <c r="M80" s="199"/>
      <c r="N80" s="199"/>
      <c r="O80" s="199"/>
      <c r="P80" s="199"/>
      <c r="Q80" s="199"/>
      <c r="R80" s="199"/>
      <c r="S80" s="199"/>
      <c r="T80" s="199"/>
      <c r="U80" s="199"/>
      <c r="V80" s="199"/>
      <c r="W80" s="199"/>
      <c r="X80" s="199"/>
      <c r="Y80" s="199"/>
      <c r="Z80" s="199"/>
      <c r="AA80" s="199"/>
      <c r="AB80" s="199"/>
      <c r="AC80" s="199"/>
      <c r="AD80" s="199"/>
      <c r="AE80" s="199"/>
      <c r="AF80" s="199"/>
      <c r="AG80" s="199"/>
      <c r="AH80" s="199"/>
      <c r="AI80" s="199"/>
      <c r="AJ80" s="199"/>
      <c r="AK80" s="199"/>
      <c r="AL80" s="199"/>
      <c r="AM80" s="199"/>
      <c r="AN80" s="199"/>
      <c r="AO80" s="199"/>
      <c r="AP80" s="199"/>
      <c r="AQ80" s="199"/>
      <c r="AR80" s="199"/>
      <c r="AS80" s="199"/>
      <c r="AT80" s="199"/>
      <c r="AU80" s="199"/>
      <c r="AV80" s="199"/>
      <c r="AW80" s="199"/>
      <c r="AX80" s="199"/>
      <c r="AY80" s="199"/>
      <c r="AZ80" s="199"/>
      <c r="BA80" s="199"/>
      <c r="BB80" s="199"/>
      <c r="BC80" s="199"/>
      <c r="BD80" s="199"/>
      <c r="BE80" s="199"/>
      <c r="BF80" s="199"/>
      <c r="BG80" s="199"/>
      <c r="BH80" s="199"/>
      <c r="BI80" s="199"/>
      <c r="BJ80" s="199"/>
      <c r="BK80" s="199"/>
      <c r="BL80" s="199"/>
      <c r="BM80" s="199"/>
      <c r="BN80" s="199"/>
      <c r="BO80" s="199"/>
      <c r="BP80" s="199"/>
      <c r="BQ80" s="199"/>
      <c r="BR80" s="199"/>
      <c r="BS80" s="199"/>
      <c r="BT80" s="199"/>
      <c r="BU80" s="199"/>
      <c r="BV80" s="199"/>
      <c r="BW80" s="199"/>
      <c r="BX80" s="199"/>
      <c r="BY80" s="199"/>
      <c r="BZ80" s="199"/>
      <c r="CA80" s="199"/>
      <c r="CB80" s="199"/>
      <c r="CC80" s="199"/>
      <c r="CD80" s="199"/>
      <c r="CE80" s="199"/>
      <c r="CF80" s="199"/>
      <c r="CG80" s="199"/>
      <c r="CH80" s="199"/>
      <c r="CI80" s="199"/>
      <c r="CJ80" s="199"/>
      <c r="CK80" s="199"/>
      <c r="CL80" s="199"/>
      <c r="CM80" s="199"/>
      <c r="CN80" s="199"/>
      <c r="CO80" s="199"/>
      <c r="CP80" s="199"/>
      <c r="CQ80" s="199"/>
      <c r="CR80" s="199"/>
      <c r="CS80" s="199"/>
      <c r="CT80" s="199"/>
      <c r="CU80" s="199"/>
      <c r="CV80" s="199"/>
      <c r="CW80" s="199"/>
      <c r="CX80" s="199"/>
      <c r="CY80" s="199"/>
      <c r="CZ80" s="22"/>
      <c r="DA80" s="22"/>
      <c r="DB80" s="22"/>
      <c r="DC80" s="3"/>
      <c r="DD80" s="22"/>
    </row>
    <row r="81" spans="1:108" ht="6" customHeight="1" x14ac:dyDescent="0.2">
      <c r="B81" s="4"/>
      <c r="C81" s="1"/>
      <c r="D81" s="2"/>
      <c r="E81" s="3"/>
      <c r="F81" s="142"/>
      <c r="G81" s="12"/>
      <c r="H81" s="12"/>
      <c r="I81" s="12"/>
      <c r="J81" s="142"/>
      <c r="K81" s="4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  <c r="CV81" s="12"/>
      <c r="CW81" s="12"/>
      <c r="CX81" s="12"/>
      <c r="CY81" s="12"/>
      <c r="CZ81" s="22"/>
      <c r="DA81" s="22"/>
      <c r="DB81" s="22"/>
      <c r="DC81" s="3"/>
      <c r="DD81" s="22"/>
    </row>
    <row r="82" spans="1:108" s="109" customFormat="1" ht="16.5" customHeight="1" x14ac:dyDescent="0.2">
      <c r="A82" s="109" t="s">
        <v>58</v>
      </c>
      <c r="B82" s="10"/>
      <c r="C82" s="1"/>
      <c r="D82" s="131"/>
      <c r="E82" s="1"/>
      <c r="F82" s="138"/>
      <c r="G82" s="16"/>
      <c r="H82" s="16"/>
      <c r="I82" s="16"/>
      <c r="J82" s="138"/>
      <c r="K82" s="10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22"/>
      <c r="DA82" s="122"/>
      <c r="DB82" s="122"/>
      <c r="DC82" s="1"/>
      <c r="DD82" s="122"/>
    </row>
    <row r="83" spans="1:108" s="109" customFormat="1" ht="16.5" customHeight="1" x14ac:dyDescent="0.2">
      <c r="B83" s="10" t="s">
        <v>57</v>
      </c>
      <c r="C83" s="1"/>
      <c r="D83" s="131"/>
      <c r="E83" s="1"/>
      <c r="F83" s="138"/>
      <c r="G83" s="16"/>
      <c r="H83" s="16"/>
      <c r="I83" s="16"/>
      <c r="J83" s="138"/>
      <c r="K83" s="10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22"/>
      <c r="DA83" s="122"/>
      <c r="DB83" s="122"/>
      <c r="DC83" s="1"/>
      <c r="DD83" s="122"/>
    </row>
    <row r="84" spans="1:108" ht="16.5" customHeight="1" x14ac:dyDescent="0.2">
      <c r="A84" s="4" t="s">
        <v>131</v>
      </c>
      <c r="C84" s="10"/>
      <c r="D84" s="2"/>
      <c r="E84" s="3"/>
      <c r="F84" s="142"/>
      <c r="G84" s="12"/>
      <c r="H84" s="12"/>
      <c r="I84" s="12"/>
      <c r="J84" s="142"/>
      <c r="K84" s="4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  <c r="CV84" s="12"/>
      <c r="CW84" s="12"/>
      <c r="CX84" s="12"/>
      <c r="CY84" s="12"/>
      <c r="CZ84" s="22"/>
      <c r="DA84" s="22"/>
      <c r="DB84" s="22"/>
      <c r="DC84" s="3"/>
      <c r="DD84" s="22"/>
    </row>
    <row r="85" spans="1:108" ht="16.5" customHeight="1" x14ac:dyDescent="0.2">
      <c r="B85" s="4" t="s">
        <v>155</v>
      </c>
      <c r="C85" s="1"/>
      <c r="D85" s="2"/>
      <c r="E85" s="3"/>
      <c r="F85" s="142">
        <v>0</v>
      </c>
      <c r="G85" s="12"/>
      <c r="H85" s="12">
        <v>-4755</v>
      </c>
      <c r="I85" s="12"/>
      <c r="J85" s="142">
        <v>0</v>
      </c>
      <c r="K85" s="4"/>
      <c r="L85" s="12">
        <v>-4755</v>
      </c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  <c r="CV85" s="12"/>
      <c r="CW85" s="12"/>
      <c r="CX85" s="12"/>
      <c r="CY85" s="12"/>
      <c r="CZ85" s="22"/>
      <c r="DA85" s="22"/>
      <c r="DB85" s="22"/>
      <c r="DC85" s="3"/>
      <c r="DD85" s="22"/>
    </row>
    <row r="86" spans="1:108" ht="16.5" customHeight="1" x14ac:dyDescent="0.2">
      <c r="A86" s="4" t="s">
        <v>172</v>
      </c>
      <c r="C86" s="10"/>
      <c r="D86" s="2"/>
      <c r="E86" s="3"/>
      <c r="F86" s="142"/>
      <c r="G86" s="12"/>
      <c r="H86" s="12"/>
      <c r="I86" s="12"/>
      <c r="J86" s="142"/>
      <c r="K86" s="4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  <c r="CV86" s="12"/>
      <c r="CW86" s="12"/>
      <c r="CX86" s="12"/>
      <c r="CY86" s="12"/>
      <c r="CZ86" s="22"/>
      <c r="DA86" s="22"/>
      <c r="DB86" s="22"/>
      <c r="DC86" s="3"/>
      <c r="DD86" s="22"/>
    </row>
    <row r="87" spans="1:108" ht="16.5" customHeight="1" x14ac:dyDescent="0.2">
      <c r="B87" s="4" t="s">
        <v>174</v>
      </c>
      <c r="C87" s="1"/>
      <c r="D87" s="2"/>
      <c r="E87" s="3"/>
      <c r="F87" s="143">
        <v>0</v>
      </c>
      <c r="G87" s="12"/>
      <c r="H87" s="24">
        <v>951</v>
      </c>
      <c r="I87" s="12"/>
      <c r="J87" s="143">
        <v>0</v>
      </c>
      <c r="K87" s="4"/>
      <c r="L87" s="24">
        <v>951</v>
      </c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22"/>
      <c r="DA87" s="22"/>
      <c r="DB87" s="22"/>
      <c r="DC87" s="3"/>
      <c r="DD87" s="22"/>
    </row>
    <row r="88" spans="1:108" ht="6" customHeight="1" x14ac:dyDescent="0.2">
      <c r="B88" s="4"/>
      <c r="C88" s="1"/>
      <c r="D88" s="2"/>
      <c r="E88" s="3"/>
      <c r="F88" s="142"/>
      <c r="G88" s="12"/>
      <c r="H88" s="12"/>
      <c r="I88" s="12"/>
      <c r="J88" s="142"/>
      <c r="K88" s="4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  <c r="CV88" s="12"/>
      <c r="CW88" s="12"/>
      <c r="CX88" s="12"/>
      <c r="CY88" s="12"/>
      <c r="CZ88" s="22"/>
      <c r="DA88" s="22"/>
      <c r="DB88" s="22"/>
      <c r="DC88" s="3"/>
      <c r="DD88" s="22"/>
    </row>
    <row r="89" spans="1:108" ht="16.5" customHeight="1" x14ac:dyDescent="0.2">
      <c r="A89" s="109" t="s">
        <v>210</v>
      </c>
      <c r="B89" s="10"/>
      <c r="C89" s="1"/>
      <c r="D89" s="2"/>
      <c r="E89" s="3"/>
      <c r="F89" s="140"/>
      <c r="G89" s="177"/>
      <c r="H89" s="177"/>
      <c r="I89" s="178"/>
      <c r="J89" s="140"/>
      <c r="K89" s="177"/>
      <c r="L89" s="177"/>
      <c r="M89" s="177"/>
      <c r="N89" s="177"/>
      <c r="O89" s="177"/>
      <c r="P89" s="177"/>
      <c r="Q89" s="177"/>
      <c r="R89" s="177"/>
      <c r="S89" s="177"/>
      <c r="T89" s="177"/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  <c r="AF89" s="177"/>
      <c r="AG89" s="177"/>
      <c r="AH89" s="177"/>
      <c r="AI89" s="177"/>
      <c r="AJ89" s="177"/>
      <c r="AK89" s="177"/>
      <c r="AL89" s="177"/>
      <c r="AM89" s="177"/>
      <c r="AN89" s="177"/>
      <c r="AO89" s="177"/>
      <c r="AP89" s="177"/>
      <c r="AQ89" s="177"/>
      <c r="AR89" s="177"/>
      <c r="AS89" s="177"/>
      <c r="AT89" s="177"/>
      <c r="AU89" s="177"/>
      <c r="AV89" s="177"/>
      <c r="AW89" s="177"/>
      <c r="AX89" s="177"/>
      <c r="AY89" s="177"/>
      <c r="AZ89" s="177"/>
      <c r="BA89" s="177"/>
      <c r="BB89" s="177"/>
      <c r="BC89" s="177"/>
      <c r="BD89" s="177"/>
      <c r="BE89" s="177"/>
      <c r="BF89" s="177"/>
      <c r="BG89" s="177"/>
      <c r="BH89" s="177"/>
      <c r="BI89" s="177"/>
      <c r="BJ89" s="177"/>
      <c r="BK89" s="177"/>
      <c r="BL89" s="177"/>
      <c r="BM89" s="177"/>
      <c r="BN89" s="177"/>
      <c r="BO89" s="177"/>
      <c r="BP89" s="177"/>
      <c r="BQ89" s="177"/>
      <c r="BR89" s="177"/>
      <c r="BS89" s="177"/>
      <c r="BT89" s="177"/>
      <c r="BU89" s="177"/>
      <c r="BV89" s="177"/>
      <c r="BW89" s="177"/>
      <c r="BX89" s="177"/>
      <c r="BY89" s="177"/>
      <c r="BZ89" s="177"/>
      <c r="CA89" s="177"/>
      <c r="CB89" s="177"/>
      <c r="CC89" s="177"/>
      <c r="CD89" s="177"/>
      <c r="CE89" s="177"/>
      <c r="CF89" s="177"/>
      <c r="CG89" s="177"/>
      <c r="CH89" s="177"/>
      <c r="CI89" s="177"/>
      <c r="CJ89" s="177"/>
      <c r="CK89" s="177"/>
      <c r="CL89" s="177"/>
      <c r="CM89" s="177"/>
      <c r="CN89" s="177"/>
      <c r="CO89" s="177"/>
      <c r="CP89" s="177"/>
      <c r="CQ89" s="177"/>
      <c r="CR89" s="177"/>
      <c r="CS89" s="177"/>
      <c r="CT89" s="177"/>
      <c r="CU89" s="177"/>
      <c r="CV89" s="177"/>
      <c r="CW89" s="177"/>
      <c r="CX89" s="177"/>
      <c r="CY89" s="177"/>
      <c r="CZ89" s="22"/>
      <c r="DA89" s="22"/>
      <c r="DB89" s="22"/>
      <c r="DC89" s="3"/>
      <c r="DD89" s="22"/>
    </row>
    <row r="90" spans="1:108" ht="16.5" customHeight="1" x14ac:dyDescent="0.2">
      <c r="A90" s="109"/>
      <c r="B90" s="10" t="s">
        <v>57</v>
      </c>
      <c r="C90" s="1"/>
      <c r="D90" s="2"/>
      <c r="E90" s="3"/>
      <c r="F90" s="143">
        <f>SUM(F85:F87)</f>
        <v>0</v>
      </c>
      <c r="G90" s="177"/>
      <c r="H90" s="179">
        <f>SUM(H85:H87)</f>
        <v>-3804</v>
      </c>
      <c r="I90" s="178"/>
      <c r="J90" s="143">
        <f>SUM(J85:J87)</f>
        <v>0</v>
      </c>
      <c r="K90" s="177"/>
      <c r="L90" s="179">
        <f>SUM(L85:L87)</f>
        <v>-3804</v>
      </c>
      <c r="M90" s="199"/>
      <c r="N90" s="199"/>
      <c r="O90" s="199"/>
      <c r="P90" s="199"/>
      <c r="Q90" s="199"/>
      <c r="R90" s="199"/>
      <c r="S90" s="199"/>
      <c r="T90" s="199"/>
      <c r="U90" s="199"/>
      <c r="V90" s="199"/>
      <c r="W90" s="199"/>
      <c r="X90" s="199"/>
      <c r="Y90" s="199"/>
      <c r="Z90" s="199"/>
      <c r="AA90" s="199"/>
      <c r="AB90" s="199"/>
      <c r="AC90" s="199"/>
      <c r="AD90" s="199"/>
      <c r="AE90" s="199"/>
      <c r="AF90" s="199"/>
      <c r="AG90" s="199"/>
      <c r="AH90" s="199"/>
      <c r="AI90" s="199"/>
      <c r="AJ90" s="199"/>
      <c r="AK90" s="199"/>
      <c r="AL90" s="199"/>
      <c r="AM90" s="199"/>
      <c r="AN90" s="199"/>
      <c r="AO90" s="199"/>
      <c r="AP90" s="199"/>
      <c r="AQ90" s="199"/>
      <c r="AR90" s="199"/>
      <c r="AS90" s="199"/>
      <c r="AT90" s="199"/>
      <c r="AU90" s="199"/>
      <c r="AV90" s="199"/>
      <c r="AW90" s="199"/>
      <c r="AX90" s="199"/>
      <c r="AY90" s="199"/>
      <c r="AZ90" s="199"/>
      <c r="BA90" s="199"/>
      <c r="BB90" s="199"/>
      <c r="BC90" s="199"/>
      <c r="BD90" s="199"/>
      <c r="BE90" s="199"/>
      <c r="BF90" s="199"/>
      <c r="BG90" s="199"/>
      <c r="BH90" s="199"/>
      <c r="BI90" s="199"/>
      <c r="BJ90" s="199"/>
      <c r="BK90" s="199"/>
      <c r="BL90" s="199"/>
      <c r="BM90" s="199"/>
      <c r="BN90" s="199"/>
      <c r="BO90" s="199"/>
      <c r="BP90" s="199"/>
      <c r="BQ90" s="199"/>
      <c r="BR90" s="199"/>
      <c r="BS90" s="199"/>
      <c r="BT90" s="199"/>
      <c r="BU90" s="199"/>
      <c r="BV90" s="199"/>
      <c r="BW90" s="199"/>
      <c r="BX90" s="199"/>
      <c r="BY90" s="199"/>
      <c r="BZ90" s="199"/>
      <c r="CA90" s="199"/>
      <c r="CB90" s="199"/>
      <c r="CC90" s="199"/>
      <c r="CD90" s="199"/>
      <c r="CE90" s="199"/>
      <c r="CF90" s="199"/>
      <c r="CG90" s="199"/>
      <c r="CH90" s="199"/>
      <c r="CI90" s="199"/>
      <c r="CJ90" s="199"/>
      <c r="CK90" s="199"/>
      <c r="CL90" s="199"/>
      <c r="CM90" s="199"/>
      <c r="CN90" s="199"/>
      <c r="CO90" s="199"/>
      <c r="CP90" s="199"/>
      <c r="CQ90" s="199"/>
      <c r="CR90" s="199"/>
      <c r="CS90" s="199"/>
      <c r="CT90" s="199"/>
      <c r="CU90" s="199"/>
      <c r="CV90" s="199"/>
      <c r="CW90" s="199"/>
      <c r="CX90" s="199"/>
      <c r="CY90" s="199"/>
      <c r="CZ90" s="22"/>
      <c r="DA90" s="22"/>
      <c r="DB90" s="22"/>
      <c r="DC90" s="3"/>
      <c r="DD90" s="22"/>
    </row>
    <row r="91" spans="1:108" ht="6" customHeight="1" x14ac:dyDescent="0.2">
      <c r="B91" s="4"/>
      <c r="C91" s="1"/>
      <c r="D91" s="2"/>
      <c r="E91" s="3"/>
      <c r="F91" s="142"/>
      <c r="G91" s="12"/>
      <c r="H91" s="12"/>
      <c r="I91" s="12"/>
      <c r="J91" s="142"/>
      <c r="K91" s="4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  <c r="CV91" s="12"/>
      <c r="CW91" s="12"/>
      <c r="CX91" s="12"/>
      <c r="CY91" s="12"/>
      <c r="CZ91" s="22"/>
      <c r="DA91" s="22"/>
      <c r="DB91" s="22"/>
      <c r="DC91" s="3"/>
      <c r="DD91" s="22"/>
    </row>
    <row r="92" spans="1:108" ht="16.5" customHeight="1" x14ac:dyDescent="0.2">
      <c r="A92" s="109" t="s">
        <v>212</v>
      </c>
      <c r="B92" s="4"/>
      <c r="C92" s="1"/>
      <c r="D92" s="2"/>
      <c r="E92" s="3"/>
      <c r="F92" s="146"/>
      <c r="J92" s="146"/>
      <c r="CZ92" s="22"/>
      <c r="DA92" s="22"/>
      <c r="DB92" s="22"/>
      <c r="DC92" s="3"/>
      <c r="DD92" s="22"/>
    </row>
    <row r="93" spans="1:108" ht="16.5" customHeight="1" x14ac:dyDescent="0.2">
      <c r="B93" s="10" t="s">
        <v>211</v>
      </c>
      <c r="C93" s="1"/>
      <c r="D93" s="2"/>
      <c r="E93" s="3"/>
      <c r="F93" s="143">
        <f>F80+F90</f>
        <v>-1493</v>
      </c>
      <c r="G93" s="12"/>
      <c r="H93" s="24">
        <f>H80+H90</f>
        <v>-6329</v>
      </c>
      <c r="I93" s="12"/>
      <c r="J93" s="143">
        <f>J80+J90</f>
        <v>-1493</v>
      </c>
      <c r="K93" s="4"/>
      <c r="L93" s="24">
        <f>L80+L90</f>
        <v>-5537</v>
      </c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  <c r="CV93" s="12"/>
      <c r="CW93" s="12"/>
      <c r="CX93" s="12"/>
      <c r="CY93" s="12"/>
      <c r="CZ93" s="22"/>
      <c r="DA93" s="22"/>
      <c r="DB93" s="22"/>
      <c r="DC93" s="3"/>
      <c r="DD93" s="22"/>
    </row>
    <row r="94" spans="1:108" ht="6" customHeight="1" x14ac:dyDescent="0.2">
      <c r="B94" s="4"/>
      <c r="C94" s="1"/>
      <c r="D94" s="2"/>
      <c r="E94" s="3"/>
      <c r="F94" s="142"/>
      <c r="G94" s="12"/>
      <c r="H94" s="12"/>
      <c r="I94" s="12"/>
      <c r="J94" s="142"/>
      <c r="K94" s="4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  <c r="CV94" s="12"/>
      <c r="CW94" s="12"/>
      <c r="CX94" s="12"/>
      <c r="CY94" s="12"/>
      <c r="CZ94" s="22"/>
      <c r="DA94" s="22"/>
      <c r="DB94" s="22"/>
      <c r="DC94" s="3"/>
      <c r="DD94" s="22"/>
    </row>
    <row r="95" spans="1:108" ht="16.5" customHeight="1" x14ac:dyDescent="0.2">
      <c r="A95" s="10" t="s">
        <v>176</v>
      </c>
      <c r="B95" s="4"/>
      <c r="C95" s="4"/>
      <c r="D95" s="11"/>
      <c r="E95" s="4"/>
      <c r="F95" s="142"/>
      <c r="G95" s="12"/>
      <c r="H95" s="12"/>
      <c r="I95" s="12"/>
      <c r="J95" s="142"/>
      <c r="K95" s="4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  <c r="CV95" s="12"/>
      <c r="CW95" s="12"/>
      <c r="CX95" s="12"/>
      <c r="CY95" s="12"/>
      <c r="CZ95" s="22"/>
      <c r="DA95" s="22"/>
      <c r="DB95" s="22"/>
      <c r="DC95" s="3"/>
      <c r="DD95" s="22"/>
    </row>
    <row r="96" spans="1:108" ht="16.5" customHeight="1" thickBot="1" x14ac:dyDescent="0.25">
      <c r="B96" s="1" t="s">
        <v>124</v>
      </c>
      <c r="C96" s="3"/>
      <c r="D96" s="2"/>
      <c r="E96" s="3"/>
      <c r="F96" s="144">
        <f>SUM(F41,F93)</f>
        <v>-135045</v>
      </c>
      <c r="G96" s="12"/>
      <c r="H96" s="25">
        <f>SUM(H41,H93)</f>
        <v>14905</v>
      </c>
      <c r="I96" s="12"/>
      <c r="J96" s="144">
        <f>SUM(J41,J93)</f>
        <v>-127338</v>
      </c>
      <c r="K96" s="4"/>
      <c r="L96" s="25">
        <f>SUM(L41,L93)</f>
        <v>30884</v>
      </c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  <c r="CV96" s="12"/>
      <c r="CW96" s="12"/>
      <c r="CX96" s="12"/>
      <c r="CY96" s="12"/>
      <c r="CZ96" s="22"/>
      <c r="DA96" s="22"/>
      <c r="DB96" s="22"/>
      <c r="DC96" s="3"/>
      <c r="DD96" s="22"/>
    </row>
    <row r="97" spans="1:108" ht="6" customHeight="1" thickTop="1" x14ac:dyDescent="0.2">
      <c r="A97" s="4"/>
      <c r="B97" s="4"/>
      <c r="C97" s="4"/>
      <c r="D97" s="11"/>
      <c r="E97" s="4"/>
      <c r="F97" s="142"/>
      <c r="G97" s="12"/>
      <c r="H97" s="12"/>
      <c r="I97" s="12"/>
      <c r="J97" s="142"/>
      <c r="K97" s="4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  <c r="CV97" s="12"/>
      <c r="CW97" s="12"/>
      <c r="CX97" s="12"/>
      <c r="CY97" s="12"/>
      <c r="CZ97" s="3"/>
      <c r="DA97" s="3"/>
      <c r="DB97" s="3"/>
      <c r="DC97" s="3"/>
      <c r="DD97" s="3"/>
    </row>
    <row r="98" spans="1:108" ht="16.5" customHeight="1" x14ac:dyDescent="0.2">
      <c r="A98" s="10" t="s">
        <v>175</v>
      </c>
      <c r="B98" s="4"/>
      <c r="C98" s="4"/>
      <c r="D98" s="11"/>
      <c r="E98" s="4"/>
      <c r="F98" s="142"/>
      <c r="G98" s="12"/>
      <c r="H98" s="12"/>
      <c r="I98" s="12"/>
      <c r="J98" s="142"/>
      <c r="K98" s="4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  <c r="CV98" s="12"/>
      <c r="CW98" s="12"/>
      <c r="CX98" s="12"/>
      <c r="CY98" s="12"/>
      <c r="CZ98" s="190"/>
      <c r="DA98" s="190"/>
      <c r="DB98" s="190"/>
      <c r="DC98" s="190"/>
      <c r="DD98" s="190"/>
    </row>
    <row r="99" spans="1:108" ht="16.5" customHeight="1" x14ac:dyDescent="0.2">
      <c r="A99" s="10"/>
      <c r="B99" s="35" t="s">
        <v>54</v>
      </c>
      <c r="C99" s="4"/>
      <c r="D99" s="11"/>
      <c r="E99" s="4"/>
      <c r="F99" s="142">
        <v>-129682</v>
      </c>
      <c r="G99" s="12"/>
      <c r="H99" s="12">
        <v>20383</v>
      </c>
      <c r="I99" s="12"/>
      <c r="J99" s="142">
        <v>-125845</v>
      </c>
      <c r="K99" s="4"/>
      <c r="L99" s="12">
        <v>36421</v>
      </c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  <c r="CV99" s="12"/>
      <c r="CW99" s="12"/>
      <c r="CX99" s="12"/>
      <c r="CY99" s="12"/>
      <c r="CZ99" s="190"/>
      <c r="DA99" s="190"/>
      <c r="DB99" s="190"/>
      <c r="DC99" s="190"/>
      <c r="DD99" s="190"/>
    </row>
    <row r="100" spans="1:108" ht="16.5" customHeight="1" x14ac:dyDescent="0.2">
      <c r="A100" s="4"/>
      <c r="B100" s="35" t="s">
        <v>55</v>
      </c>
      <c r="C100" s="4"/>
      <c r="D100" s="11"/>
      <c r="E100" s="4"/>
      <c r="F100" s="141">
        <v>-3870</v>
      </c>
      <c r="G100" s="12"/>
      <c r="H100" s="9">
        <v>851</v>
      </c>
      <c r="I100" s="12"/>
      <c r="J100" s="141">
        <v>0</v>
      </c>
      <c r="K100" s="4"/>
      <c r="L100" s="9">
        <v>0</v>
      </c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  <c r="CV100" s="12"/>
      <c r="CW100" s="12"/>
      <c r="CX100" s="12"/>
      <c r="CY100" s="12"/>
      <c r="CZ100" s="191"/>
      <c r="DA100" s="192"/>
      <c r="DB100" s="191"/>
      <c r="DC100" s="192"/>
      <c r="DD100" s="191"/>
    </row>
    <row r="101" spans="1:108" ht="6" customHeight="1" x14ac:dyDescent="0.2">
      <c r="A101" s="4"/>
      <c r="B101" s="4"/>
      <c r="C101" s="4"/>
      <c r="D101" s="11"/>
      <c r="E101" s="4"/>
      <c r="F101" s="142"/>
      <c r="G101" s="12"/>
      <c r="H101" s="12"/>
      <c r="I101" s="12"/>
      <c r="J101" s="142"/>
      <c r="K101" s="4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  <c r="CV101" s="12"/>
      <c r="CW101" s="12"/>
      <c r="CX101" s="12"/>
      <c r="CY101" s="12"/>
      <c r="CZ101" s="3"/>
      <c r="DA101" s="3"/>
      <c r="DB101" s="3"/>
      <c r="DC101" s="3"/>
      <c r="DD101" s="3"/>
    </row>
    <row r="102" spans="1:108" ht="16.5" customHeight="1" thickBot="1" x14ac:dyDescent="0.25">
      <c r="A102" s="3"/>
      <c r="B102" s="3"/>
      <c r="C102" s="3"/>
      <c r="D102" s="2"/>
      <c r="E102" s="3"/>
      <c r="F102" s="144">
        <f>SUM(F99:F100)</f>
        <v>-133552</v>
      </c>
      <c r="G102" s="12"/>
      <c r="H102" s="25">
        <f>SUM(H99:H100)</f>
        <v>21234</v>
      </c>
      <c r="I102" s="12"/>
      <c r="J102" s="144">
        <f>SUM(J99:J100)</f>
        <v>-125845</v>
      </c>
      <c r="K102" s="4"/>
      <c r="L102" s="25">
        <f>SUM(L99:L100)</f>
        <v>36421</v>
      </c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  <c r="CV102" s="12"/>
      <c r="CW102" s="12"/>
      <c r="CX102" s="12"/>
      <c r="CY102" s="12"/>
      <c r="CZ102" s="191"/>
      <c r="DA102" s="192"/>
      <c r="DB102" s="191"/>
      <c r="DC102" s="192"/>
      <c r="DD102" s="191"/>
    </row>
    <row r="103" spans="1:108" ht="6" customHeight="1" thickTop="1" x14ac:dyDescent="0.2">
      <c r="A103" s="4"/>
      <c r="B103" s="4"/>
      <c r="C103" s="4"/>
      <c r="D103" s="11"/>
      <c r="E103" s="4"/>
      <c r="F103" s="142"/>
      <c r="G103" s="12"/>
      <c r="H103" s="12"/>
      <c r="I103" s="12"/>
      <c r="J103" s="142"/>
      <c r="K103" s="4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  <c r="CV103" s="12"/>
      <c r="CW103" s="12"/>
      <c r="CX103" s="12"/>
      <c r="CY103" s="12"/>
      <c r="CZ103" s="191"/>
      <c r="DA103" s="192"/>
      <c r="DB103" s="191"/>
      <c r="DC103" s="192"/>
      <c r="DD103" s="191"/>
    </row>
    <row r="104" spans="1:108" ht="16.5" customHeight="1" x14ac:dyDescent="0.2">
      <c r="A104" s="10" t="s">
        <v>176</v>
      </c>
      <c r="B104" s="4"/>
      <c r="C104" s="4"/>
      <c r="D104" s="11"/>
      <c r="E104" s="4"/>
      <c r="F104" s="142"/>
      <c r="G104" s="12"/>
      <c r="H104" s="12"/>
      <c r="I104" s="12"/>
      <c r="J104" s="142"/>
      <c r="K104" s="4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  <c r="CV104" s="12"/>
      <c r="CW104" s="12"/>
      <c r="CX104" s="12"/>
      <c r="CY104" s="12"/>
      <c r="CZ104" s="191"/>
      <c r="DA104" s="192"/>
      <c r="DB104" s="191"/>
      <c r="DC104" s="192"/>
      <c r="DD104" s="191"/>
    </row>
    <row r="105" spans="1:108" ht="16.5" customHeight="1" x14ac:dyDescent="0.2">
      <c r="A105" s="10"/>
      <c r="B105" s="10" t="s">
        <v>135</v>
      </c>
      <c r="C105" s="4"/>
      <c r="D105" s="11"/>
      <c r="E105" s="4"/>
      <c r="F105" s="142"/>
      <c r="G105" s="12"/>
      <c r="H105" s="12"/>
      <c r="I105" s="12"/>
      <c r="J105" s="142"/>
      <c r="K105" s="4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  <c r="CV105" s="12"/>
      <c r="CW105" s="12"/>
      <c r="CX105" s="12"/>
      <c r="CY105" s="12"/>
    </row>
    <row r="106" spans="1:108" ht="16.5" customHeight="1" x14ac:dyDescent="0.2">
      <c r="A106" s="10"/>
      <c r="B106" s="35" t="s">
        <v>54</v>
      </c>
      <c r="C106" s="4"/>
      <c r="D106" s="11"/>
      <c r="E106" s="4"/>
      <c r="F106" s="142">
        <v>-131175</v>
      </c>
      <c r="G106" s="12"/>
      <c r="H106" s="12">
        <v>14054</v>
      </c>
      <c r="I106" s="12"/>
      <c r="J106" s="142">
        <v>-127338</v>
      </c>
      <c r="K106" s="4"/>
      <c r="L106" s="12">
        <v>30884</v>
      </c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  <c r="CV106" s="12"/>
      <c r="CW106" s="12"/>
      <c r="CX106" s="12"/>
      <c r="CY106" s="12"/>
    </row>
    <row r="107" spans="1:108" ht="16.5" customHeight="1" x14ac:dyDescent="0.2">
      <c r="A107" s="4"/>
      <c r="B107" s="35" t="s">
        <v>55</v>
      </c>
      <c r="C107" s="4"/>
      <c r="D107" s="11"/>
      <c r="E107" s="4"/>
      <c r="F107" s="141">
        <f>F100</f>
        <v>-3870</v>
      </c>
      <c r="G107" s="12"/>
      <c r="H107" s="9">
        <v>851</v>
      </c>
      <c r="I107" s="12"/>
      <c r="J107" s="141">
        <f>DB93</f>
        <v>0</v>
      </c>
      <c r="K107" s="4"/>
      <c r="L107" s="9">
        <v>0</v>
      </c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  <c r="CV107" s="12"/>
      <c r="CW107" s="12"/>
      <c r="CX107" s="12"/>
      <c r="CY107" s="12"/>
    </row>
    <row r="108" spans="1:108" ht="6" customHeight="1" x14ac:dyDescent="0.2">
      <c r="A108" s="4"/>
      <c r="B108" s="4"/>
      <c r="C108" s="4"/>
      <c r="D108" s="11"/>
      <c r="E108" s="4"/>
      <c r="F108" s="142"/>
      <c r="G108" s="12"/>
      <c r="H108" s="12"/>
      <c r="I108" s="12"/>
      <c r="J108" s="142"/>
      <c r="K108" s="4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  <c r="CV108" s="12"/>
      <c r="CW108" s="12"/>
      <c r="CX108" s="12"/>
      <c r="CY108" s="12"/>
    </row>
    <row r="109" spans="1:108" ht="16.5" customHeight="1" thickBot="1" x14ac:dyDescent="0.25">
      <c r="A109" s="3"/>
      <c r="B109" s="3"/>
      <c r="C109" s="3"/>
      <c r="D109" s="2"/>
      <c r="E109" s="3"/>
      <c r="F109" s="144">
        <f>SUM(F106:F107)</f>
        <v>-135045</v>
      </c>
      <c r="G109" s="12"/>
      <c r="H109" s="25">
        <f>SUM(H106:H107)</f>
        <v>14905</v>
      </c>
      <c r="I109" s="12"/>
      <c r="J109" s="144">
        <f>SUM(J106:J108)</f>
        <v>-127338</v>
      </c>
      <c r="K109" s="4"/>
      <c r="L109" s="25">
        <f>SUM(L106:L107)</f>
        <v>30884</v>
      </c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  <c r="CV109" s="12"/>
      <c r="CW109" s="12"/>
      <c r="CX109" s="12"/>
      <c r="CY109" s="12"/>
    </row>
    <row r="110" spans="1:108" ht="6" customHeight="1" thickTop="1" x14ac:dyDescent="0.2">
      <c r="A110" s="3"/>
      <c r="B110" s="3"/>
      <c r="C110" s="3"/>
      <c r="D110" s="2"/>
      <c r="E110" s="3"/>
      <c r="F110" s="142"/>
      <c r="G110" s="12"/>
      <c r="H110" s="12"/>
      <c r="I110" s="12"/>
      <c r="J110" s="142"/>
      <c r="K110" s="4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  <c r="CV110" s="12"/>
      <c r="CW110" s="12"/>
      <c r="CX110" s="12"/>
      <c r="CY110" s="12"/>
    </row>
    <row r="111" spans="1:108" ht="6" customHeight="1" x14ac:dyDescent="0.2">
      <c r="A111" s="4"/>
      <c r="B111" s="4"/>
      <c r="C111" s="4"/>
      <c r="D111" s="11"/>
      <c r="E111" s="4"/>
      <c r="F111" s="142"/>
      <c r="G111" s="12"/>
      <c r="H111" s="12"/>
      <c r="I111" s="12"/>
      <c r="J111" s="142"/>
      <c r="K111" s="4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  <c r="CV111" s="12"/>
      <c r="CW111" s="12"/>
      <c r="CX111" s="12"/>
      <c r="CY111" s="12"/>
    </row>
    <row r="112" spans="1:108" ht="16.5" customHeight="1" x14ac:dyDescent="0.2">
      <c r="A112" s="10" t="s">
        <v>213</v>
      </c>
      <c r="B112" s="4"/>
      <c r="C112" s="4"/>
      <c r="D112" s="11">
        <v>40</v>
      </c>
      <c r="E112" s="4"/>
      <c r="F112" s="148"/>
      <c r="G112" s="4"/>
      <c r="H112" s="4"/>
      <c r="I112" s="4"/>
      <c r="J112" s="148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</row>
    <row r="113" spans="1:103" ht="3.75" customHeight="1" x14ac:dyDescent="0.2">
      <c r="A113" s="4"/>
      <c r="B113" s="4"/>
      <c r="C113" s="4"/>
      <c r="D113" s="11"/>
      <c r="E113" s="4"/>
      <c r="F113" s="149"/>
      <c r="G113" s="12"/>
      <c r="H113" s="107"/>
      <c r="I113" s="12"/>
      <c r="J113" s="142"/>
      <c r="K113" s="4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  <c r="CV113" s="12"/>
      <c r="CW113" s="12"/>
      <c r="CX113" s="12"/>
      <c r="CY113" s="12"/>
    </row>
    <row r="114" spans="1:103" ht="16.5" customHeight="1" x14ac:dyDescent="0.2">
      <c r="A114" s="4" t="s">
        <v>214</v>
      </c>
      <c r="B114" s="4"/>
      <c r="C114" s="4"/>
      <c r="D114" s="11"/>
      <c r="E114" s="4"/>
      <c r="F114" s="149">
        <f>F99/676700</f>
        <v>-0.19163883552534358</v>
      </c>
      <c r="G114" s="107"/>
      <c r="H114" s="107">
        <v>3.0099999999999998E-2</v>
      </c>
      <c r="I114" s="107"/>
      <c r="J114" s="149">
        <f>J99/676700</f>
        <v>-0.18596867149401508</v>
      </c>
      <c r="K114" s="108"/>
      <c r="L114" s="107">
        <v>5.3800000000000001E-2</v>
      </c>
      <c r="M114" s="107"/>
      <c r="N114" s="107"/>
      <c r="O114" s="107"/>
      <c r="P114" s="107"/>
      <c r="Q114" s="107"/>
      <c r="R114" s="107"/>
      <c r="S114" s="107"/>
      <c r="T114" s="107"/>
      <c r="U114" s="107"/>
      <c r="V114" s="107"/>
      <c r="W114" s="107"/>
      <c r="X114" s="107"/>
      <c r="Y114" s="107"/>
      <c r="Z114" s="107"/>
      <c r="AA114" s="107"/>
      <c r="AB114" s="107"/>
      <c r="AC114" s="107"/>
      <c r="AD114" s="107"/>
      <c r="AE114" s="107"/>
      <c r="AF114" s="107"/>
      <c r="AG114" s="107"/>
      <c r="AH114" s="107"/>
      <c r="AI114" s="107"/>
      <c r="AJ114" s="107"/>
      <c r="AK114" s="107"/>
      <c r="AL114" s="107"/>
      <c r="AM114" s="107"/>
      <c r="AN114" s="107"/>
      <c r="AO114" s="107"/>
      <c r="AP114" s="107"/>
      <c r="AQ114" s="107"/>
      <c r="AR114" s="107"/>
      <c r="AS114" s="107"/>
      <c r="AT114" s="107"/>
      <c r="AU114" s="107"/>
      <c r="AV114" s="107"/>
      <c r="AW114" s="107"/>
      <c r="AX114" s="107"/>
      <c r="AY114" s="107"/>
      <c r="AZ114" s="107"/>
      <c r="BA114" s="107"/>
      <c r="BB114" s="107"/>
      <c r="BC114" s="107"/>
      <c r="BD114" s="107"/>
      <c r="BE114" s="107"/>
      <c r="BF114" s="107"/>
      <c r="BG114" s="107"/>
      <c r="BH114" s="107"/>
      <c r="BI114" s="107"/>
      <c r="BJ114" s="107"/>
      <c r="BK114" s="107"/>
      <c r="BL114" s="107"/>
      <c r="BM114" s="107"/>
      <c r="BN114" s="107"/>
      <c r="BO114" s="107"/>
      <c r="BP114" s="107"/>
      <c r="BQ114" s="107"/>
      <c r="BR114" s="107"/>
      <c r="BS114" s="107"/>
      <c r="BT114" s="107"/>
      <c r="BU114" s="107"/>
      <c r="BV114" s="107"/>
      <c r="BW114" s="107"/>
      <c r="BX114" s="107"/>
      <c r="BY114" s="107"/>
      <c r="BZ114" s="107"/>
      <c r="CA114" s="107"/>
      <c r="CB114" s="107"/>
      <c r="CC114" s="107"/>
      <c r="CD114" s="107"/>
      <c r="CE114" s="107"/>
      <c r="CF114" s="107"/>
      <c r="CG114" s="107"/>
      <c r="CH114" s="107"/>
      <c r="CI114" s="107"/>
      <c r="CJ114" s="107"/>
      <c r="CK114" s="107"/>
      <c r="CL114" s="107"/>
      <c r="CM114" s="107"/>
      <c r="CN114" s="107"/>
      <c r="CO114" s="107"/>
      <c r="CP114" s="107"/>
      <c r="CQ114" s="107"/>
      <c r="CR114" s="107"/>
      <c r="CS114" s="107"/>
      <c r="CT114" s="107"/>
      <c r="CU114" s="107"/>
      <c r="CV114" s="107"/>
      <c r="CW114" s="107"/>
      <c r="CX114" s="107"/>
      <c r="CY114" s="107"/>
    </row>
    <row r="115" spans="1:103" ht="6.75" customHeight="1" x14ac:dyDescent="0.2">
      <c r="A115" s="4"/>
      <c r="B115" s="4"/>
      <c r="C115" s="4"/>
      <c r="D115" s="11"/>
      <c r="E115" s="4"/>
      <c r="G115" s="36"/>
      <c r="I115" s="37"/>
      <c r="J115" s="38"/>
      <c r="K115" s="36"/>
      <c r="L115" s="38"/>
      <c r="M115" s="38"/>
      <c r="N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  <c r="AJ115" s="38"/>
      <c r="AK115" s="38"/>
      <c r="AL115" s="38"/>
      <c r="AM115" s="38"/>
      <c r="AN115" s="38"/>
      <c r="AO115" s="38"/>
      <c r="AP115" s="38"/>
      <c r="AQ115" s="38"/>
      <c r="AR115" s="38"/>
      <c r="AS115" s="38"/>
      <c r="AT115" s="38"/>
      <c r="AU115" s="38"/>
      <c r="AV115" s="38"/>
      <c r="AW115" s="38"/>
      <c r="AX115" s="38"/>
      <c r="AY115" s="38"/>
      <c r="AZ115" s="38"/>
      <c r="BA115" s="38"/>
      <c r="BB115" s="38"/>
      <c r="BC115" s="38"/>
      <c r="BD115" s="38"/>
      <c r="BE115" s="38"/>
      <c r="BF115" s="38"/>
      <c r="BG115" s="38"/>
      <c r="BH115" s="38"/>
      <c r="BI115" s="38"/>
      <c r="BJ115" s="38"/>
      <c r="BK115" s="38"/>
      <c r="BL115" s="38"/>
      <c r="BM115" s="38"/>
      <c r="BN115" s="38"/>
      <c r="BO115" s="38"/>
      <c r="BP115" s="38"/>
      <c r="BQ115" s="38"/>
      <c r="BR115" s="38"/>
      <c r="BS115" s="38"/>
      <c r="BT115" s="38"/>
      <c r="BU115" s="38"/>
      <c r="BV115" s="38"/>
      <c r="BW115" s="38"/>
      <c r="BX115" s="38"/>
      <c r="BY115" s="38"/>
      <c r="BZ115" s="38"/>
      <c r="CA115" s="38"/>
      <c r="CB115" s="38"/>
      <c r="CC115" s="38"/>
      <c r="CD115" s="38"/>
      <c r="CE115" s="38"/>
      <c r="CF115" s="38"/>
      <c r="CG115" s="38"/>
      <c r="CH115" s="38"/>
      <c r="CI115" s="38"/>
      <c r="CJ115" s="38"/>
      <c r="CK115" s="38"/>
      <c r="CL115" s="38"/>
      <c r="CM115" s="38"/>
      <c r="CN115" s="38"/>
      <c r="CO115" s="38"/>
      <c r="CP115" s="38"/>
      <c r="CQ115" s="38"/>
      <c r="CR115" s="38"/>
      <c r="CS115" s="38"/>
      <c r="CT115" s="38"/>
      <c r="CU115" s="38"/>
      <c r="CV115" s="38"/>
      <c r="CW115" s="38"/>
      <c r="CX115" s="38"/>
      <c r="CY115" s="38"/>
    </row>
    <row r="116" spans="1:103" ht="6.75" customHeight="1" x14ac:dyDescent="0.2">
      <c r="A116" s="4"/>
      <c r="B116" s="4"/>
      <c r="C116" s="4"/>
      <c r="D116" s="11"/>
      <c r="E116" s="4"/>
      <c r="F116" s="38"/>
      <c r="G116" s="36"/>
      <c r="H116" s="38"/>
      <c r="I116" s="37"/>
      <c r="J116" s="38"/>
      <c r="K116" s="36"/>
      <c r="L116" s="38"/>
      <c r="M116" s="38"/>
      <c r="N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  <c r="AJ116" s="38"/>
      <c r="AK116" s="38"/>
      <c r="AL116" s="38"/>
      <c r="AM116" s="38"/>
      <c r="AN116" s="38"/>
      <c r="AO116" s="38"/>
      <c r="AP116" s="38"/>
      <c r="AQ116" s="38"/>
      <c r="AR116" s="38"/>
      <c r="AS116" s="38"/>
      <c r="AT116" s="38"/>
      <c r="AU116" s="38"/>
      <c r="AV116" s="38"/>
      <c r="AW116" s="38"/>
      <c r="AX116" s="38"/>
      <c r="AY116" s="38"/>
      <c r="AZ116" s="38"/>
      <c r="BA116" s="38"/>
      <c r="BB116" s="38"/>
      <c r="BC116" s="38"/>
      <c r="BD116" s="38"/>
      <c r="BE116" s="38"/>
      <c r="BF116" s="38"/>
      <c r="BG116" s="38"/>
      <c r="BH116" s="38"/>
      <c r="BI116" s="38"/>
      <c r="BJ116" s="38"/>
      <c r="BK116" s="38"/>
      <c r="BL116" s="38"/>
      <c r="BM116" s="38"/>
      <c r="BN116" s="38"/>
      <c r="BO116" s="38"/>
      <c r="BP116" s="38"/>
      <c r="BQ116" s="38"/>
      <c r="BR116" s="38"/>
      <c r="BS116" s="38"/>
      <c r="BT116" s="38"/>
      <c r="BU116" s="38"/>
      <c r="BV116" s="38"/>
      <c r="BW116" s="38"/>
      <c r="BX116" s="38"/>
      <c r="BY116" s="38"/>
      <c r="BZ116" s="38"/>
      <c r="CA116" s="38"/>
      <c r="CB116" s="38"/>
      <c r="CC116" s="38"/>
      <c r="CD116" s="38"/>
      <c r="CE116" s="38"/>
      <c r="CF116" s="38"/>
      <c r="CG116" s="38"/>
      <c r="CH116" s="38"/>
      <c r="CI116" s="38"/>
      <c r="CJ116" s="38"/>
      <c r="CK116" s="38"/>
      <c r="CL116" s="38"/>
      <c r="CM116" s="38"/>
      <c r="CN116" s="38"/>
      <c r="CO116" s="38"/>
      <c r="CP116" s="38"/>
      <c r="CQ116" s="38"/>
      <c r="CR116" s="38"/>
      <c r="CS116" s="38"/>
      <c r="CT116" s="38"/>
      <c r="CU116" s="38"/>
      <c r="CV116" s="38"/>
      <c r="CW116" s="38"/>
      <c r="CX116" s="38"/>
      <c r="CY116" s="38"/>
    </row>
    <row r="117" spans="1:103" ht="21.95" customHeight="1" x14ac:dyDescent="0.2">
      <c r="A117" s="33" t="str">
        <f>+'Eng 7-9'!A156:M156</f>
        <v>The accompanying notes on page 16 to 89 are an integral part of these consolidated and separate financial statements.</v>
      </c>
      <c r="B117" s="8"/>
      <c r="C117" s="8"/>
      <c r="D117" s="7"/>
      <c r="E117" s="8"/>
      <c r="F117" s="8"/>
      <c r="G117" s="8"/>
      <c r="H117" s="8"/>
      <c r="I117" s="8"/>
      <c r="J117" s="8"/>
      <c r="K117" s="8"/>
      <c r="L117" s="8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</row>
  </sheetData>
  <mergeCells count="8">
    <mergeCell ref="F6:H6"/>
    <mergeCell ref="J6:L6"/>
    <mergeCell ref="F62:H62"/>
    <mergeCell ref="J62:L62"/>
    <mergeCell ref="F7:H7"/>
    <mergeCell ref="J7:L7"/>
    <mergeCell ref="F61:H61"/>
    <mergeCell ref="J61:L61"/>
  </mergeCells>
  <pageMargins left="0.8" right="0.5" top="0.5" bottom="0.6" header="0.49" footer="0.4"/>
  <pageSetup paperSize="9" scale="93" firstPageNumber="10" orientation="portrait" useFirstPageNumber="1" horizontalDpi="1200" verticalDpi="1200" r:id="rId1"/>
  <headerFooter>
    <oddFooter>&amp;R&amp;"Arial,Regular"&amp;9&amp;P</oddFooter>
  </headerFooter>
  <rowBreaks count="1" manualBreakCount="1">
    <brk id="55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4"/>
  <sheetViews>
    <sheetView topLeftCell="A31" zoomScaleNormal="100" zoomScaleSheetLayoutView="104" workbookViewId="0">
      <selection activeCell="S38" sqref="S38"/>
    </sheetView>
  </sheetViews>
  <sheetFormatPr defaultRowHeight="16.5" customHeight="1" x14ac:dyDescent="0.2"/>
  <cols>
    <col min="1" max="2" width="1.375" style="42" customWidth="1"/>
    <col min="3" max="3" width="11.875" style="42" customWidth="1"/>
    <col min="4" max="4" width="6.875" style="42" customWidth="1"/>
    <col min="5" max="5" width="5.75" style="42" customWidth="1"/>
    <col min="6" max="6" width="2.875" style="42" customWidth="1"/>
    <col min="7" max="7" width="4.25" style="42" bestFit="1" customWidth="1"/>
    <col min="8" max="8" width="0.625" style="42" customWidth="1"/>
    <col min="9" max="9" width="9.375" style="51" customWidth="1"/>
    <col min="10" max="10" width="0.625" style="51" customWidth="1"/>
    <col min="11" max="11" width="9.125" style="51" customWidth="1"/>
    <col min="12" max="12" width="0.625" style="51" customWidth="1"/>
    <col min="13" max="13" width="9.375" style="51" customWidth="1"/>
    <col min="14" max="14" width="0.625" style="51" customWidth="1"/>
    <col min="15" max="15" width="10.125" style="51" customWidth="1"/>
    <col min="16" max="16" width="0.625" style="51" customWidth="1"/>
    <col min="17" max="17" width="10.125" style="51" customWidth="1"/>
    <col min="18" max="18" width="0.625" style="51" customWidth="1"/>
    <col min="19" max="19" width="12.25" style="51" customWidth="1"/>
    <col min="20" max="20" width="0.625" style="51" customWidth="1"/>
    <col min="21" max="21" width="11.625" style="51" customWidth="1"/>
    <col min="22" max="22" width="0.625" style="51" customWidth="1"/>
    <col min="23" max="23" width="10.125" style="51" customWidth="1"/>
    <col min="24" max="24" width="0.625" style="51" customWidth="1"/>
    <col min="25" max="25" width="9.875" style="51" customWidth="1"/>
    <col min="26" max="26" width="0.625" style="51" customWidth="1"/>
    <col min="27" max="27" width="10.125" style="51" customWidth="1"/>
    <col min="28" max="16384" width="9" style="42"/>
  </cols>
  <sheetData>
    <row r="1" spans="1:27" ht="16.5" customHeight="1" x14ac:dyDescent="0.2">
      <c r="A1" s="1" t="str">
        <f>+'P&amp;L -Eng 10-11'!A1</f>
        <v>Siamraj Public Company Limited</v>
      </c>
      <c r="B1" s="1"/>
      <c r="C1" s="1"/>
      <c r="D1" s="1"/>
      <c r="E1" s="43"/>
      <c r="F1" s="43"/>
      <c r="G1" s="43"/>
      <c r="H1" s="43"/>
      <c r="I1" s="57"/>
      <c r="J1" s="57"/>
      <c r="K1" s="57"/>
      <c r="L1" s="57"/>
      <c r="M1" s="57"/>
      <c r="N1" s="57"/>
      <c r="O1" s="57"/>
      <c r="P1" s="57"/>
      <c r="Q1" s="57"/>
      <c r="R1" s="132"/>
      <c r="S1" s="57"/>
      <c r="T1" s="57"/>
      <c r="U1" s="57"/>
      <c r="V1" s="57"/>
      <c r="W1" s="57"/>
      <c r="X1" s="57"/>
      <c r="Y1" s="57"/>
      <c r="Z1" s="132"/>
      <c r="AA1" s="113"/>
    </row>
    <row r="2" spans="1:27" ht="16.5" customHeight="1" x14ac:dyDescent="0.2">
      <c r="A2" s="45" t="s">
        <v>122</v>
      </c>
      <c r="B2" s="45"/>
      <c r="C2" s="45"/>
      <c r="D2" s="45"/>
      <c r="E2" s="45"/>
      <c r="F2" s="45"/>
      <c r="G2" s="45"/>
      <c r="H2" s="45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</row>
    <row r="3" spans="1:27" s="48" customFormat="1" ht="16.5" customHeight="1" x14ac:dyDescent="0.2">
      <c r="A3" s="6" t="str">
        <f>+'P&amp;L -Eng 10-11'!A3</f>
        <v>For the year ended 31 December 2020</v>
      </c>
      <c r="B3" s="46"/>
      <c r="C3" s="46"/>
      <c r="D3" s="46"/>
      <c r="E3" s="46"/>
      <c r="F3" s="46"/>
      <c r="G3" s="46"/>
      <c r="H3" s="46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</row>
    <row r="4" spans="1:27" s="51" customFormat="1" ht="8.25" customHeight="1" x14ac:dyDescent="0.2">
      <c r="A4" s="64"/>
      <c r="B4" s="64"/>
      <c r="C4" s="64"/>
      <c r="D4" s="64"/>
      <c r="E4" s="64"/>
      <c r="F4" s="64"/>
      <c r="G4" s="105"/>
      <c r="I4" s="62"/>
      <c r="J4" s="62"/>
      <c r="K4" s="62"/>
      <c r="L4" s="62"/>
      <c r="M4" s="62"/>
      <c r="N4" s="62"/>
      <c r="O4" s="54"/>
      <c r="P4" s="62"/>
      <c r="Q4" s="62"/>
      <c r="R4" s="62"/>
      <c r="S4" s="54"/>
      <c r="T4" s="113"/>
      <c r="U4" s="113"/>
      <c r="V4" s="113"/>
      <c r="W4" s="113"/>
      <c r="X4" s="113"/>
      <c r="Y4" s="113"/>
      <c r="Z4" s="113"/>
      <c r="AA4" s="113"/>
    </row>
    <row r="5" spans="1:27" s="51" customFormat="1" ht="8.25" customHeight="1" x14ac:dyDescent="0.2">
      <c r="A5" s="64"/>
      <c r="B5" s="64"/>
      <c r="C5" s="64"/>
      <c r="D5" s="64"/>
      <c r="E5" s="64"/>
      <c r="F5" s="64"/>
      <c r="G5" s="105"/>
      <c r="I5" s="62"/>
      <c r="J5" s="62"/>
      <c r="K5" s="62"/>
      <c r="L5" s="62"/>
      <c r="M5" s="62"/>
      <c r="N5" s="62"/>
      <c r="O5" s="54"/>
      <c r="P5" s="62"/>
      <c r="Q5" s="62"/>
      <c r="R5" s="62"/>
      <c r="S5" s="54"/>
      <c r="T5" s="113"/>
      <c r="U5" s="113"/>
      <c r="V5" s="113"/>
      <c r="W5" s="113"/>
      <c r="X5" s="113"/>
      <c r="Y5" s="113"/>
      <c r="Z5" s="113"/>
      <c r="AA5" s="113"/>
    </row>
    <row r="6" spans="1:27" s="51" customFormat="1" ht="15" customHeight="1" x14ac:dyDescent="0.2">
      <c r="A6" s="52"/>
      <c r="B6" s="52"/>
      <c r="C6" s="52"/>
      <c r="D6" s="52"/>
      <c r="E6" s="52"/>
      <c r="F6" s="52"/>
      <c r="G6" s="52"/>
      <c r="H6" s="52"/>
      <c r="I6" s="207" t="s">
        <v>114</v>
      </c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</row>
    <row r="7" spans="1:27" s="51" customFormat="1" ht="15" customHeight="1" x14ac:dyDescent="0.2">
      <c r="A7" s="52"/>
      <c r="B7" s="52"/>
      <c r="C7" s="52"/>
      <c r="D7" s="52"/>
      <c r="E7" s="52"/>
      <c r="F7" s="52"/>
      <c r="G7" s="52"/>
      <c r="H7" s="52"/>
      <c r="I7" s="208" t="s">
        <v>59</v>
      </c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  <c r="X7" s="53"/>
      <c r="Y7" s="53"/>
      <c r="Z7" s="53"/>
      <c r="AA7" s="53"/>
    </row>
    <row r="8" spans="1:27" s="51" customFormat="1" ht="15" customHeight="1" x14ac:dyDescent="0.2">
      <c r="A8" s="52"/>
      <c r="B8" s="52"/>
      <c r="C8" s="52"/>
      <c r="D8" s="52"/>
      <c r="I8" s="55"/>
      <c r="J8" s="55"/>
      <c r="R8" s="57"/>
      <c r="S8" s="210" t="s">
        <v>163</v>
      </c>
      <c r="T8" s="210"/>
      <c r="U8" s="210"/>
      <c r="V8" s="53"/>
      <c r="X8" s="58"/>
      <c r="Y8" s="53"/>
      <c r="Z8" s="57"/>
      <c r="AA8" s="57"/>
    </row>
    <row r="9" spans="1:27" s="51" customFormat="1" ht="15" customHeight="1" x14ac:dyDescent="0.2">
      <c r="I9" s="56" t="s">
        <v>60</v>
      </c>
      <c r="J9" s="53"/>
      <c r="L9" s="53"/>
      <c r="M9" s="59" t="s">
        <v>63</v>
      </c>
      <c r="N9" s="53"/>
      <c r="O9" s="211" t="s">
        <v>200</v>
      </c>
      <c r="P9" s="211"/>
      <c r="Q9" s="211"/>
      <c r="R9" s="59"/>
      <c r="S9" s="59" t="s">
        <v>133</v>
      </c>
      <c r="T9" s="111"/>
      <c r="U9" s="59" t="s">
        <v>164</v>
      </c>
      <c r="V9" s="111"/>
      <c r="W9" s="53"/>
      <c r="X9" s="53"/>
      <c r="Y9" s="53"/>
      <c r="Z9" s="53"/>
    </row>
    <row r="10" spans="1:27" s="51" customFormat="1" ht="15" customHeight="1" x14ac:dyDescent="0.2">
      <c r="I10" s="56" t="s">
        <v>61</v>
      </c>
      <c r="J10" s="53"/>
      <c r="K10" s="59" t="s">
        <v>63</v>
      </c>
      <c r="L10" s="53"/>
      <c r="M10" s="59" t="s">
        <v>64</v>
      </c>
      <c r="N10" s="53"/>
      <c r="O10" s="56" t="s">
        <v>66</v>
      </c>
      <c r="P10" s="56"/>
      <c r="Q10" s="56"/>
      <c r="R10" s="59"/>
      <c r="S10" s="59" t="s">
        <v>221</v>
      </c>
      <c r="T10" s="111"/>
      <c r="U10" s="59" t="s">
        <v>165</v>
      </c>
      <c r="V10" s="111"/>
      <c r="W10" s="56" t="s">
        <v>70</v>
      </c>
      <c r="X10" s="53"/>
      <c r="Y10" s="56" t="s">
        <v>72</v>
      </c>
      <c r="Z10" s="53"/>
      <c r="AA10" s="56" t="s">
        <v>74</v>
      </c>
    </row>
    <row r="11" spans="1:27" s="51" customFormat="1" ht="15" customHeight="1" x14ac:dyDescent="0.2">
      <c r="I11" s="56" t="s">
        <v>62</v>
      </c>
      <c r="J11" s="59"/>
      <c r="K11" s="59" t="s">
        <v>62</v>
      </c>
      <c r="L11" s="59"/>
      <c r="M11" s="59" t="s">
        <v>65</v>
      </c>
      <c r="N11" s="59"/>
      <c r="O11" s="56" t="s">
        <v>67</v>
      </c>
      <c r="P11" s="56"/>
      <c r="Q11" s="56" t="s">
        <v>32</v>
      </c>
      <c r="R11" s="59"/>
      <c r="S11" s="59" t="s">
        <v>222</v>
      </c>
      <c r="T11" s="111"/>
      <c r="U11" s="59" t="s">
        <v>166</v>
      </c>
      <c r="V11" s="111"/>
      <c r="W11" s="56" t="s">
        <v>71</v>
      </c>
      <c r="X11" s="59"/>
      <c r="Y11" s="56" t="s">
        <v>73</v>
      </c>
      <c r="Z11" s="59"/>
      <c r="AA11" s="56" t="s">
        <v>75</v>
      </c>
    </row>
    <row r="12" spans="1:27" s="51" customFormat="1" ht="15" customHeight="1" x14ac:dyDescent="0.2">
      <c r="E12" s="60"/>
      <c r="G12" s="104" t="s">
        <v>6</v>
      </c>
      <c r="I12" s="112" t="s">
        <v>4</v>
      </c>
      <c r="J12" s="53"/>
      <c r="K12" s="112" t="s">
        <v>4</v>
      </c>
      <c r="L12" s="53"/>
      <c r="M12" s="112" t="s">
        <v>4</v>
      </c>
      <c r="N12" s="53"/>
      <c r="O12" s="112" t="s">
        <v>4</v>
      </c>
      <c r="P12" s="53"/>
      <c r="Q12" s="112" t="s">
        <v>4</v>
      </c>
      <c r="R12" s="59"/>
      <c r="S12" s="112" t="s">
        <v>4</v>
      </c>
      <c r="T12" s="53"/>
      <c r="U12" s="112" t="s">
        <v>4</v>
      </c>
      <c r="V12" s="53"/>
      <c r="W12" s="112" t="s">
        <v>4</v>
      </c>
      <c r="X12" s="53"/>
      <c r="Y12" s="112" t="s">
        <v>4</v>
      </c>
      <c r="Z12" s="59"/>
      <c r="AA12" s="112" t="s">
        <v>4</v>
      </c>
    </row>
    <row r="13" spans="1:27" s="51" customFormat="1" ht="6" customHeight="1" x14ac:dyDescent="0.2">
      <c r="E13" s="60"/>
      <c r="G13" s="60"/>
      <c r="I13" s="56"/>
      <c r="J13" s="53"/>
      <c r="K13" s="56"/>
      <c r="L13" s="53"/>
      <c r="M13" s="56"/>
      <c r="N13" s="53"/>
      <c r="O13" s="56"/>
      <c r="P13" s="53"/>
      <c r="Q13" s="56"/>
      <c r="R13" s="59"/>
      <c r="S13" s="56"/>
      <c r="T13" s="53"/>
      <c r="U13" s="56"/>
      <c r="V13" s="53"/>
      <c r="W13" s="56"/>
      <c r="X13" s="53"/>
      <c r="Y13" s="56"/>
      <c r="Z13" s="59"/>
      <c r="AA13" s="56"/>
    </row>
    <row r="14" spans="1:27" s="51" customFormat="1" ht="15" customHeight="1" x14ac:dyDescent="0.2">
      <c r="A14" s="61" t="s">
        <v>223</v>
      </c>
      <c r="I14" s="113">
        <v>338350</v>
      </c>
      <c r="K14" s="113">
        <v>603999</v>
      </c>
      <c r="L14" s="113"/>
      <c r="M14" s="113">
        <v>78563</v>
      </c>
      <c r="N14" s="113"/>
      <c r="O14" s="113">
        <v>21955</v>
      </c>
      <c r="P14" s="113"/>
      <c r="Q14" s="113">
        <v>146550</v>
      </c>
      <c r="R14" s="113"/>
      <c r="S14" s="113">
        <v>-13586</v>
      </c>
      <c r="T14" s="113"/>
      <c r="U14" s="113">
        <v>0</v>
      </c>
      <c r="V14" s="113"/>
      <c r="W14" s="113">
        <v>1175831</v>
      </c>
      <c r="X14" s="113"/>
      <c r="Y14" s="113">
        <v>28867</v>
      </c>
      <c r="Z14" s="113"/>
      <c r="AA14" s="113">
        <f>SUM(Y14,W14)</f>
        <v>1204698</v>
      </c>
    </row>
    <row r="15" spans="1:27" s="51" customFormat="1" ht="15" customHeight="1" x14ac:dyDescent="0.2">
      <c r="A15" s="64" t="s">
        <v>177</v>
      </c>
      <c r="B15" s="64"/>
      <c r="C15" s="64"/>
      <c r="D15" s="64"/>
      <c r="E15" s="64"/>
      <c r="F15" s="64"/>
      <c r="G15" s="105"/>
      <c r="I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</row>
    <row r="16" spans="1:27" s="51" customFormat="1" ht="15" customHeight="1" x14ac:dyDescent="0.2">
      <c r="A16" s="64"/>
      <c r="B16" s="64" t="s">
        <v>178</v>
      </c>
      <c r="C16" s="64"/>
      <c r="D16" s="64"/>
      <c r="E16" s="64"/>
      <c r="F16" s="64"/>
      <c r="G16" s="105">
        <v>21</v>
      </c>
      <c r="I16" s="62">
        <v>0</v>
      </c>
      <c r="J16" s="62"/>
      <c r="K16" s="62">
        <v>0</v>
      </c>
      <c r="L16" s="62"/>
      <c r="M16" s="62">
        <v>0</v>
      </c>
      <c r="N16" s="62"/>
      <c r="O16" s="54">
        <v>0</v>
      </c>
      <c r="P16" s="62"/>
      <c r="Q16" s="62">
        <v>0</v>
      </c>
      <c r="R16" s="62"/>
      <c r="S16" s="54">
        <v>0</v>
      </c>
      <c r="T16" s="113"/>
      <c r="U16" s="113">
        <v>-134</v>
      </c>
      <c r="V16" s="113"/>
      <c r="W16" s="113">
        <v>-134</v>
      </c>
      <c r="X16" s="113"/>
      <c r="Y16" s="113">
        <v>-7866</v>
      </c>
      <c r="Z16" s="113"/>
      <c r="AA16" s="113">
        <f>SUM(Y16,W16)</f>
        <v>-8000</v>
      </c>
    </row>
    <row r="17" spans="1:27" s="51" customFormat="1" ht="15" customHeight="1" x14ac:dyDescent="0.2">
      <c r="A17" s="64" t="s">
        <v>215</v>
      </c>
    </row>
    <row r="18" spans="1:27" s="51" customFormat="1" ht="15" customHeight="1" x14ac:dyDescent="0.2">
      <c r="A18" s="64"/>
      <c r="B18" s="51" t="s">
        <v>216</v>
      </c>
      <c r="G18" s="105">
        <v>21</v>
      </c>
      <c r="I18" s="62">
        <v>0</v>
      </c>
      <c r="J18" s="62"/>
      <c r="K18" s="62">
        <v>0</v>
      </c>
      <c r="L18" s="62"/>
      <c r="M18" s="62">
        <v>0</v>
      </c>
      <c r="N18" s="62"/>
      <c r="O18" s="54">
        <v>0</v>
      </c>
      <c r="P18" s="62"/>
      <c r="Q18" s="62">
        <v>0</v>
      </c>
      <c r="R18" s="62"/>
      <c r="S18" s="54">
        <v>0</v>
      </c>
      <c r="T18" s="62"/>
      <c r="U18" s="62">
        <v>0</v>
      </c>
      <c r="V18" s="62"/>
      <c r="W18" s="62">
        <v>0</v>
      </c>
      <c r="X18" s="62"/>
      <c r="Y18" s="54">
        <v>27000</v>
      </c>
      <c r="Z18" s="62"/>
      <c r="AA18" s="113">
        <f>SUM(Y18,W18)</f>
        <v>27000</v>
      </c>
    </row>
    <row r="19" spans="1:27" s="51" customFormat="1" ht="15" customHeight="1" x14ac:dyDescent="0.2">
      <c r="A19" s="64" t="s">
        <v>110</v>
      </c>
      <c r="G19" s="105">
        <v>39</v>
      </c>
      <c r="I19" s="176">
        <v>0</v>
      </c>
      <c r="J19" s="62"/>
      <c r="K19" s="176">
        <v>0</v>
      </c>
      <c r="L19" s="62"/>
      <c r="M19" s="176">
        <v>0</v>
      </c>
      <c r="N19" s="62"/>
      <c r="O19" s="176">
        <v>0</v>
      </c>
      <c r="P19" s="62"/>
      <c r="Q19" s="62">
        <v>-43309</v>
      </c>
      <c r="R19" s="62"/>
      <c r="S19" s="54">
        <v>0</v>
      </c>
      <c r="T19" s="62"/>
      <c r="U19" s="62">
        <v>0</v>
      </c>
      <c r="V19" s="62"/>
      <c r="W19" s="62">
        <v>-43309</v>
      </c>
      <c r="X19" s="62"/>
      <c r="Y19" s="62">
        <v>-1800</v>
      </c>
      <c r="Z19" s="62"/>
      <c r="AA19" s="113">
        <f>SUM(Y19,W19)</f>
        <v>-45109</v>
      </c>
    </row>
    <row r="20" spans="1:27" s="51" customFormat="1" ht="15" customHeight="1" x14ac:dyDescent="0.2">
      <c r="A20" s="63" t="s">
        <v>111</v>
      </c>
      <c r="I20" s="176">
        <v>0</v>
      </c>
      <c r="J20" s="62"/>
      <c r="K20" s="176">
        <v>0</v>
      </c>
      <c r="L20" s="62"/>
      <c r="M20" s="176">
        <v>0</v>
      </c>
      <c r="N20" s="62"/>
      <c r="O20" s="176">
        <v>1821</v>
      </c>
      <c r="P20" s="62"/>
      <c r="Q20" s="62">
        <v>-1821</v>
      </c>
      <c r="R20" s="62"/>
      <c r="S20" s="54" t="s">
        <v>148</v>
      </c>
      <c r="T20" s="62"/>
      <c r="U20" s="62">
        <v>0</v>
      </c>
      <c r="V20" s="62"/>
      <c r="W20" s="62">
        <v>0</v>
      </c>
      <c r="X20" s="62"/>
      <c r="Y20" s="54" t="s">
        <v>148</v>
      </c>
      <c r="Z20" s="62"/>
      <c r="AA20" s="113">
        <f>SUM(Y20,W20)</f>
        <v>0</v>
      </c>
    </row>
    <row r="21" spans="1:27" s="51" customFormat="1" ht="15" customHeight="1" x14ac:dyDescent="0.2">
      <c r="A21" s="63" t="s">
        <v>176</v>
      </c>
      <c r="I21" s="176"/>
      <c r="J21" s="62"/>
      <c r="K21" s="176"/>
      <c r="L21" s="62"/>
      <c r="M21" s="176"/>
      <c r="N21" s="62"/>
      <c r="O21" s="176"/>
      <c r="P21" s="62"/>
      <c r="Q21" s="62"/>
      <c r="R21" s="62"/>
      <c r="S21" s="54"/>
      <c r="T21" s="62"/>
      <c r="U21" s="62"/>
      <c r="V21" s="62"/>
      <c r="W21" s="62"/>
      <c r="X21" s="62"/>
      <c r="Y21" s="54"/>
      <c r="Z21" s="62"/>
      <c r="AA21" s="113"/>
    </row>
    <row r="22" spans="1:27" s="51" customFormat="1" ht="15" customHeight="1" x14ac:dyDescent="0.2">
      <c r="B22" s="63" t="s">
        <v>124</v>
      </c>
      <c r="I22" s="114">
        <v>0</v>
      </c>
      <c r="J22" s="115"/>
      <c r="K22" s="114">
        <v>0</v>
      </c>
      <c r="L22" s="115"/>
      <c r="M22" s="114">
        <v>0</v>
      </c>
      <c r="N22" s="115"/>
      <c r="O22" s="114" t="s">
        <v>148</v>
      </c>
      <c r="Q22" s="114">
        <v>17858</v>
      </c>
      <c r="S22" s="114">
        <v>-3804</v>
      </c>
      <c r="T22" s="55"/>
      <c r="U22" s="114">
        <v>0</v>
      </c>
      <c r="V22" s="55"/>
      <c r="W22" s="116">
        <v>14054</v>
      </c>
      <c r="Y22" s="114">
        <v>851</v>
      </c>
      <c r="AA22" s="116">
        <f>SUM(Y22,W22)</f>
        <v>14905</v>
      </c>
    </row>
    <row r="23" spans="1:27" s="51" customFormat="1" ht="6" customHeight="1" x14ac:dyDescent="0.2"/>
    <row r="24" spans="1:27" s="51" customFormat="1" ht="15" customHeight="1" thickBot="1" x14ac:dyDescent="0.25">
      <c r="A24" s="61" t="s">
        <v>160</v>
      </c>
      <c r="I24" s="117">
        <f>SUM(I14:I23)</f>
        <v>338350</v>
      </c>
      <c r="K24" s="117">
        <f>SUM(K14:K23)</f>
        <v>603999</v>
      </c>
      <c r="M24" s="117">
        <f>SUM(M14:M23)</f>
        <v>78563</v>
      </c>
      <c r="O24" s="117">
        <f>SUM(O14:O23)</f>
        <v>23776</v>
      </c>
      <c r="Q24" s="117">
        <f>SUM(Q14:Q22)</f>
        <v>119278</v>
      </c>
      <c r="S24" s="117">
        <f>SUM(S14:S22)</f>
        <v>-17390</v>
      </c>
      <c r="T24" s="62"/>
      <c r="U24" s="117">
        <f>SUM(U14:U22)</f>
        <v>-134</v>
      </c>
      <c r="V24" s="62"/>
      <c r="W24" s="117">
        <f>SUM(W14:W22)</f>
        <v>1146442</v>
      </c>
      <c r="Y24" s="117">
        <f>SUM(Y14:Y23)</f>
        <v>47052</v>
      </c>
      <c r="AA24" s="117">
        <f>W24+Y24</f>
        <v>1193494</v>
      </c>
    </row>
    <row r="25" spans="1:27" s="51" customFormat="1" ht="12.95" customHeight="1" thickTop="1" x14ac:dyDescent="0.2">
      <c r="A25" s="61"/>
      <c r="I25" s="62"/>
      <c r="K25" s="62"/>
      <c r="M25" s="62"/>
      <c r="O25" s="62"/>
      <c r="Q25" s="62"/>
      <c r="S25" s="62"/>
      <c r="T25" s="62"/>
      <c r="U25" s="62"/>
      <c r="V25" s="62"/>
      <c r="W25" s="62"/>
      <c r="Y25" s="62"/>
      <c r="AA25" s="62"/>
    </row>
    <row r="26" spans="1:27" s="51" customFormat="1" ht="15" customHeight="1" x14ac:dyDescent="0.2">
      <c r="A26" s="180" t="s">
        <v>217</v>
      </c>
      <c r="B26" s="181"/>
      <c r="C26" s="181"/>
      <c r="I26" s="62"/>
      <c r="K26" s="62"/>
      <c r="M26" s="62"/>
      <c r="O26" s="62"/>
      <c r="Q26" s="62"/>
      <c r="S26" s="62"/>
      <c r="T26" s="62"/>
      <c r="U26" s="62"/>
      <c r="V26" s="62"/>
      <c r="W26" s="62"/>
      <c r="Y26" s="62"/>
      <c r="AA26" s="62"/>
    </row>
    <row r="27" spans="1:27" s="51" customFormat="1" ht="15" customHeight="1" x14ac:dyDescent="0.2">
      <c r="A27" s="180"/>
      <c r="B27" s="193" t="s">
        <v>259</v>
      </c>
      <c r="C27" s="181"/>
      <c r="I27" s="162">
        <v>338350</v>
      </c>
      <c r="K27" s="162">
        <v>603999</v>
      </c>
      <c r="L27" s="113"/>
      <c r="M27" s="162">
        <v>78563</v>
      </c>
      <c r="N27" s="113"/>
      <c r="O27" s="162">
        <v>23776</v>
      </c>
      <c r="P27" s="113"/>
      <c r="Q27" s="162">
        <v>119278</v>
      </c>
      <c r="R27" s="113"/>
      <c r="S27" s="162">
        <v>-17390</v>
      </c>
      <c r="T27" s="113"/>
      <c r="U27" s="162">
        <v>-134</v>
      </c>
      <c r="V27" s="113"/>
      <c r="W27" s="162">
        <v>1146442</v>
      </c>
      <c r="X27" s="113"/>
      <c r="Y27" s="162">
        <v>47052</v>
      </c>
      <c r="Z27" s="113"/>
      <c r="AA27" s="162">
        <v>1193494</v>
      </c>
    </row>
    <row r="28" spans="1:27" s="51" customFormat="1" ht="15" customHeight="1" x14ac:dyDescent="0.2">
      <c r="A28" s="182" t="s">
        <v>218</v>
      </c>
      <c r="B28" s="181"/>
      <c r="C28" s="181"/>
      <c r="I28" s="162"/>
      <c r="K28" s="162"/>
      <c r="L28" s="113"/>
      <c r="M28" s="162"/>
      <c r="N28" s="113"/>
      <c r="O28" s="162"/>
      <c r="P28" s="113"/>
      <c r="Q28" s="162"/>
      <c r="R28" s="113"/>
      <c r="S28" s="162"/>
      <c r="T28" s="113"/>
      <c r="U28" s="162"/>
      <c r="V28" s="113"/>
      <c r="W28" s="162"/>
      <c r="X28" s="113"/>
      <c r="Y28" s="162"/>
      <c r="Z28" s="113"/>
      <c r="AA28" s="162"/>
    </row>
    <row r="29" spans="1:27" s="51" customFormat="1" ht="15" customHeight="1" x14ac:dyDescent="0.2">
      <c r="A29" s="183"/>
      <c r="B29" s="183" t="s">
        <v>219</v>
      </c>
      <c r="C29" s="181"/>
      <c r="G29" s="105">
        <v>5</v>
      </c>
      <c r="I29" s="166">
        <v>0</v>
      </c>
      <c r="J29" s="115"/>
      <c r="K29" s="166">
        <v>0</v>
      </c>
      <c r="L29" s="115"/>
      <c r="M29" s="166">
        <v>0</v>
      </c>
      <c r="N29" s="115"/>
      <c r="O29" s="166">
        <v>0</v>
      </c>
      <c r="Q29" s="166">
        <v>-359</v>
      </c>
      <c r="S29" s="166">
        <v>0</v>
      </c>
      <c r="T29" s="55"/>
      <c r="U29" s="166">
        <v>0</v>
      </c>
      <c r="V29" s="55"/>
      <c r="W29" s="167">
        <f>SUM(I29:U29)</f>
        <v>-359</v>
      </c>
      <c r="Y29" s="166">
        <v>0</v>
      </c>
      <c r="AA29" s="167">
        <f>SUM(Y29,W29)</f>
        <v>-359</v>
      </c>
    </row>
    <row r="30" spans="1:27" s="51" customFormat="1" ht="6" customHeight="1" x14ac:dyDescent="0.2">
      <c r="I30" s="163"/>
      <c r="K30" s="163"/>
      <c r="M30" s="163"/>
      <c r="O30" s="163"/>
      <c r="Q30" s="163"/>
      <c r="S30" s="163"/>
      <c r="U30" s="163"/>
      <c r="W30" s="163"/>
      <c r="Y30" s="163"/>
      <c r="AA30" s="163"/>
    </row>
    <row r="31" spans="1:27" s="51" customFormat="1" ht="15" customHeight="1" x14ac:dyDescent="0.2">
      <c r="A31" s="61" t="s">
        <v>217</v>
      </c>
      <c r="I31" s="162"/>
      <c r="K31" s="162"/>
      <c r="L31" s="113"/>
      <c r="M31" s="162"/>
      <c r="N31" s="113"/>
      <c r="O31" s="162"/>
      <c r="P31" s="113"/>
      <c r="Q31" s="162"/>
      <c r="R31" s="113"/>
      <c r="S31" s="162"/>
      <c r="T31" s="113"/>
      <c r="U31" s="162"/>
      <c r="V31" s="113"/>
      <c r="W31" s="162"/>
      <c r="X31" s="113"/>
      <c r="Y31" s="162"/>
      <c r="Z31" s="113"/>
      <c r="AA31" s="162"/>
    </row>
    <row r="32" spans="1:27" s="51" customFormat="1" ht="15" customHeight="1" x14ac:dyDescent="0.2">
      <c r="A32" s="61"/>
      <c r="B32" s="193" t="s">
        <v>224</v>
      </c>
      <c r="I32" s="162">
        <f>SUM(I27:I29)</f>
        <v>338350</v>
      </c>
      <c r="K32" s="162">
        <f>SUM(K27:K29)</f>
        <v>603999</v>
      </c>
      <c r="L32" s="113"/>
      <c r="M32" s="162">
        <f>SUM(M27:M29)</f>
        <v>78563</v>
      </c>
      <c r="N32" s="113"/>
      <c r="O32" s="162">
        <f>SUM(O27:O29)</f>
        <v>23776</v>
      </c>
      <c r="P32" s="113"/>
      <c r="Q32" s="162">
        <f>SUM(Q27:Q29)</f>
        <v>118919</v>
      </c>
      <c r="R32" s="113"/>
      <c r="S32" s="162">
        <f>SUM(S27:S29)</f>
        <v>-17390</v>
      </c>
      <c r="T32" s="113"/>
      <c r="U32" s="162">
        <f>SUM(U27:U29)</f>
        <v>-134</v>
      </c>
      <c r="V32" s="113"/>
      <c r="W32" s="162">
        <f>SUM(W27:W29)</f>
        <v>1146083</v>
      </c>
      <c r="X32" s="113"/>
      <c r="Y32" s="162">
        <f>SUM(Y27:Y29)</f>
        <v>47052</v>
      </c>
      <c r="Z32" s="113"/>
      <c r="AA32" s="162">
        <f>SUM(Y32,W32)</f>
        <v>1193135</v>
      </c>
    </row>
    <row r="33" spans="1:27" s="51" customFormat="1" ht="15" customHeight="1" x14ac:dyDescent="0.2">
      <c r="A33" s="64" t="s">
        <v>220</v>
      </c>
      <c r="I33" s="163"/>
      <c r="K33" s="163"/>
      <c r="M33" s="163"/>
      <c r="O33" s="163"/>
      <c r="Q33" s="163"/>
      <c r="S33" s="163"/>
      <c r="U33" s="163"/>
      <c r="W33" s="163"/>
      <c r="Y33" s="163"/>
      <c r="AA33" s="163"/>
    </row>
    <row r="34" spans="1:27" s="51" customFormat="1" ht="15" customHeight="1" x14ac:dyDescent="0.2">
      <c r="A34" s="64"/>
      <c r="B34" s="51" t="s">
        <v>216</v>
      </c>
      <c r="G34" s="105">
        <v>21</v>
      </c>
      <c r="I34" s="164">
        <v>0</v>
      </c>
      <c r="J34" s="62"/>
      <c r="K34" s="164">
        <v>0</v>
      </c>
      <c r="L34" s="62"/>
      <c r="M34" s="164">
        <v>0</v>
      </c>
      <c r="N34" s="62"/>
      <c r="O34" s="165">
        <v>0</v>
      </c>
      <c r="P34" s="62"/>
      <c r="Q34" s="164">
        <v>0</v>
      </c>
      <c r="R34" s="62"/>
      <c r="S34" s="165">
        <v>0</v>
      </c>
      <c r="T34" s="62"/>
      <c r="U34" s="164">
        <v>0</v>
      </c>
      <c r="V34" s="62"/>
      <c r="W34" s="164">
        <f>SUM(K34,I34,M34,O34,Q34,S34,U34)</f>
        <v>0</v>
      </c>
      <c r="X34" s="62"/>
      <c r="Y34" s="165">
        <v>6000</v>
      </c>
      <c r="Z34" s="62"/>
      <c r="AA34" s="162">
        <f>SUM(Y34,W34)</f>
        <v>6000</v>
      </c>
    </row>
    <row r="35" spans="1:27" s="51" customFormat="1" ht="15" customHeight="1" x14ac:dyDescent="0.2">
      <c r="A35" s="64" t="s">
        <v>110</v>
      </c>
      <c r="G35" s="105">
        <v>39</v>
      </c>
      <c r="I35" s="169">
        <v>0</v>
      </c>
      <c r="J35" s="62"/>
      <c r="K35" s="169">
        <v>0</v>
      </c>
      <c r="L35" s="62"/>
      <c r="M35" s="169">
        <v>0</v>
      </c>
      <c r="N35" s="62"/>
      <c r="O35" s="169">
        <v>0</v>
      </c>
      <c r="P35" s="62"/>
      <c r="Q35" s="164">
        <v>-20301</v>
      </c>
      <c r="R35" s="62"/>
      <c r="S35" s="165">
        <v>0</v>
      </c>
      <c r="T35" s="62"/>
      <c r="U35" s="164">
        <v>0</v>
      </c>
      <c r="V35" s="62"/>
      <c r="W35" s="164">
        <f>SUM(K35,I35,M35,O35,Q35,S35,U35)</f>
        <v>-20301</v>
      </c>
      <c r="X35" s="62"/>
      <c r="Y35" s="164">
        <v>-106</v>
      </c>
      <c r="Z35" s="62"/>
      <c r="AA35" s="162">
        <f>SUM(Y35,W35)</f>
        <v>-20407</v>
      </c>
    </row>
    <row r="36" spans="1:27" s="51" customFormat="1" ht="15" customHeight="1" x14ac:dyDescent="0.2">
      <c r="A36" s="63" t="s">
        <v>176</v>
      </c>
      <c r="I36" s="169"/>
      <c r="J36" s="62"/>
      <c r="K36" s="169"/>
      <c r="L36" s="62"/>
      <c r="M36" s="169"/>
      <c r="N36" s="62"/>
      <c r="O36" s="169"/>
      <c r="P36" s="62"/>
      <c r="Q36" s="164"/>
      <c r="R36" s="62"/>
      <c r="S36" s="165"/>
      <c r="T36" s="62"/>
      <c r="U36" s="164"/>
      <c r="V36" s="62"/>
      <c r="W36" s="164"/>
      <c r="X36" s="62"/>
      <c r="Y36" s="165"/>
      <c r="Z36" s="62"/>
      <c r="AA36" s="162"/>
    </row>
    <row r="37" spans="1:27" s="51" customFormat="1" ht="15" customHeight="1" x14ac:dyDescent="0.2">
      <c r="B37" s="63" t="s">
        <v>124</v>
      </c>
      <c r="I37" s="166">
        <v>0</v>
      </c>
      <c r="J37" s="115"/>
      <c r="K37" s="166">
        <v>0</v>
      </c>
      <c r="L37" s="115"/>
      <c r="M37" s="166">
        <v>0</v>
      </c>
      <c r="N37" s="115"/>
      <c r="O37" s="166">
        <v>0</v>
      </c>
      <c r="Q37" s="166">
        <v>-129682</v>
      </c>
      <c r="S37" s="166">
        <v>-1493</v>
      </c>
      <c r="T37" s="55"/>
      <c r="U37" s="166">
        <v>0</v>
      </c>
      <c r="V37" s="55"/>
      <c r="W37" s="167">
        <f>SUM(K37,I37,M37,O37,Q37,S37,U37)</f>
        <v>-131175</v>
      </c>
      <c r="Y37" s="166">
        <v>-3870</v>
      </c>
      <c r="AA37" s="167">
        <f>SUM(Y37,W37)</f>
        <v>-135045</v>
      </c>
    </row>
    <row r="38" spans="1:27" s="51" customFormat="1" ht="6" customHeight="1" x14ac:dyDescent="0.2">
      <c r="I38" s="163"/>
      <c r="K38" s="163"/>
      <c r="M38" s="163"/>
      <c r="O38" s="163"/>
      <c r="Q38" s="163"/>
      <c r="S38" s="163"/>
      <c r="U38" s="163"/>
      <c r="W38" s="163"/>
      <c r="Y38" s="163"/>
      <c r="AA38" s="163"/>
    </row>
    <row r="39" spans="1:27" s="51" customFormat="1" ht="15.6" customHeight="1" thickBot="1" x14ac:dyDescent="0.25">
      <c r="A39" s="61" t="s">
        <v>189</v>
      </c>
      <c r="I39" s="168">
        <f>SUM(I32:I38)</f>
        <v>338350</v>
      </c>
      <c r="K39" s="168">
        <f>SUM(K32:K38)</f>
        <v>603999</v>
      </c>
      <c r="M39" s="168">
        <f>SUM(M32:M38)</f>
        <v>78563</v>
      </c>
      <c r="O39" s="168">
        <f>SUM(O32:O38)</f>
        <v>23776</v>
      </c>
      <c r="Q39" s="168">
        <f>SUM(Q32:Q37)</f>
        <v>-31064</v>
      </c>
      <c r="S39" s="168">
        <f>SUM(S32:S37)</f>
        <v>-18883</v>
      </c>
      <c r="T39" s="62"/>
      <c r="U39" s="168">
        <f>SUM(U32:U37)</f>
        <v>-134</v>
      </c>
      <c r="V39" s="62"/>
      <c r="W39" s="168">
        <f>SUM(W32:W37)</f>
        <v>994607</v>
      </c>
      <c r="Y39" s="168">
        <f>SUM(Y32:Y38)</f>
        <v>49076</v>
      </c>
      <c r="AA39" s="168">
        <f>W39+Y39</f>
        <v>1043683</v>
      </c>
    </row>
    <row r="40" spans="1:27" s="51" customFormat="1" ht="10.5" customHeight="1" thickTop="1" x14ac:dyDescent="0.2">
      <c r="A40" s="61"/>
      <c r="I40" s="62"/>
      <c r="K40" s="62"/>
      <c r="M40" s="62"/>
      <c r="O40" s="62"/>
      <c r="Q40" s="62"/>
      <c r="S40" s="62"/>
      <c r="T40" s="62"/>
      <c r="U40" s="62"/>
      <c r="V40" s="62"/>
      <c r="W40" s="62"/>
      <c r="Y40" s="62"/>
      <c r="AA40" s="62"/>
    </row>
    <row r="41" spans="1:27" s="51" customFormat="1" ht="9.75" customHeight="1" x14ac:dyDescent="0.2">
      <c r="A41" s="61"/>
      <c r="I41" s="62"/>
      <c r="K41" s="62"/>
      <c r="M41" s="62"/>
      <c r="O41" s="62"/>
      <c r="Q41" s="62"/>
      <c r="S41" s="62"/>
      <c r="T41" s="62"/>
      <c r="U41" s="62"/>
      <c r="V41" s="62"/>
      <c r="W41" s="62"/>
      <c r="Y41" s="62"/>
      <c r="AA41" s="62"/>
    </row>
    <row r="42" spans="1:27" s="51" customFormat="1" ht="17.25" customHeight="1" x14ac:dyDescent="0.2">
      <c r="A42" s="61"/>
      <c r="I42" s="62"/>
      <c r="K42" s="62"/>
      <c r="M42" s="62"/>
      <c r="O42" s="62"/>
      <c r="Q42" s="62"/>
      <c r="S42" s="62"/>
      <c r="T42" s="62"/>
      <c r="U42" s="62"/>
      <c r="V42" s="62"/>
      <c r="W42" s="62"/>
      <c r="Y42" s="62"/>
      <c r="AA42" s="62"/>
    </row>
    <row r="43" spans="1:27" s="51" customFormat="1" ht="17.25" customHeight="1" x14ac:dyDescent="0.2">
      <c r="A43" s="61"/>
      <c r="I43" s="62"/>
      <c r="K43" s="62"/>
      <c r="M43" s="62"/>
      <c r="O43" s="62"/>
      <c r="Q43" s="62"/>
      <c r="S43" s="62"/>
      <c r="T43" s="62"/>
      <c r="U43" s="62"/>
      <c r="V43" s="62"/>
      <c r="W43" s="62"/>
      <c r="Y43" s="62"/>
      <c r="AA43" s="62"/>
    </row>
    <row r="44" spans="1:27" s="50" customFormat="1" ht="21.95" customHeight="1" x14ac:dyDescent="0.2">
      <c r="A44" s="209" t="str">
        <f>+'Eng 7-9'!A54:M54</f>
        <v>The accompanying notes on page 16 to 89 are an integral part of these consolidated and separate financial statements.</v>
      </c>
      <c r="B44" s="209"/>
      <c r="C44" s="209"/>
      <c r="D44" s="209"/>
      <c r="E44" s="209"/>
      <c r="F44" s="209"/>
      <c r="G44" s="209"/>
      <c r="H44" s="209"/>
      <c r="I44" s="209"/>
      <c r="J44" s="209"/>
      <c r="K44" s="209"/>
      <c r="L44" s="209"/>
      <c r="M44" s="209"/>
      <c r="N44" s="209"/>
      <c r="O44" s="209"/>
      <c r="P44" s="209"/>
      <c r="Q44" s="209"/>
      <c r="R44" s="209"/>
      <c r="S44" s="209"/>
      <c r="T44" s="209"/>
      <c r="U44" s="209"/>
      <c r="V44" s="209"/>
      <c r="W44" s="209"/>
      <c r="X44" s="209"/>
      <c r="Y44" s="209"/>
      <c r="Z44" s="209"/>
      <c r="AA44" s="209"/>
    </row>
  </sheetData>
  <mergeCells count="5">
    <mergeCell ref="I6:AA6"/>
    <mergeCell ref="I7:W7"/>
    <mergeCell ref="A44:AA44"/>
    <mergeCell ref="S8:U8"/>
    <mergeCell ref="O9:Q9"/>
  </mergeCells>
  <pageMargins left="0.5" right="0.5" top="0.5" bottom="0.6" header="0.49" footer="0.4"/>
  <pageSetup paperSize="9" scale="88" firstPageNumber="12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topLeftCell="A22" zoomScaleNormal="100" workbookViewId="0">
      <selection activeCell="R5" sqref="R5"/>
    </sheetView>
  </sheetViews>
  <sheetFormatPr defaultRowHeight="16.5" customHeight="1" x14ac:dyDescent="0.2"/>
  <cols>
    <col min="1" max="2" width="1.375" style="42" customWidth="1"/>
    <col min="3" max="3" width="11.25" style="42" customWidth="1"/>
    <col min="4" max="4" width="20" style="42" customWidth="1"/>
    <col min="5" max="5" width="1.125" style="42" customWidth="1"/>
    <col min="6" max="6" width="4.75" style="42" customWidth="1"/>
    <col min="7" max="7" width="0.75" style="42" customWidth="1"/>
    <col min="8" max="8" width="11.25" style="42" customWidth="1"/>
    <col min="9" max="9" width="0.75" style="42" customWidth="1"/>
    <col min="10" max="10" width="11.625" style="42" customWidth="1"/>
    <col min="11" max="11" width="0.75" style="42" customWidth="1"/>
    <col min="12" max="12" width="11" style="42" customWidth="1"/>
    <col min="13" max="13" width="0.75" style="42" customWidth="1"/>
    <col min="14" max="14" width="11.875" style="42" customWidth="1"/>
    <col min="15" max="15" width="0.75" style="42" customWidth="1"/>
    <col min="16" max="16" width="12" style="42" customWidth="1"/>
    <col min="17" max="17" width="0.75" style="42" customWidth="1"/>
    <col min="18" max="18" width="13.25" style="42" customWidth="1"/>
    <col min="19" max="19" width="0.75" style="42" customWidth="1"/>
    <col min="20" max="20" width="11.625" style="42" customWidth="1"/>
    <col min="21" max="16384" width="9" style="42"/>
  </cols>
  <sheetData>
    <row r="1" spans="1:20" ht="16.5" customHeight="1" x14ac:dyDescent="0.2">
      <c r="A1" s="1" t="str">
        <f>+'P&amp;L -Eng 10-11'!A1</f>
        <v>Siamraj Public Company Limited</v>
      </c>
      <c r="B1" s="1"/>
      <c r="C1" s="1"/>
      <c r="D1" s="1"/>
      <c r="E1" s="43"/>
      <c r="F1" s="43"/>
      <c r="G1" s="43"/>
      <c r="H1" s="5"/>
      <c r="I1" s="5"/>
      <c r="J1" s="5"/>
      <c r="K1" s="5"/>
      <c r="L1" s="5"/>
      <c r="M1" s="5"/>
      <c r="N1" s="5"/>
      <c r="O1" s="5"/>
      <c r="P1" s="5"/>
      <c r="Q1" s="44"/>
      <c r="R1" s="5"/>
      <c r="S1" s="5"/>
      <c r="T1" s="22"/>
    </row>
    <row r="2" spans="1:20" ht="16.5" customHeight="1" x14ac:dyDescent="0.2">
      <c r="A2" s="45" t="s">
        <v>122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</row>
    <row r="3" spans="1:20" s="48" customFormat="1" ht="16.5" customHeight="1" x14ac:dyDescent="0.2">
      <c r="A3" s="46" t="str">
        <f>+'Eng 12'!A3</f>
        <v>For the year ended 31 December 2020</v>
      </c>
      <c r="B3" s="46"/>
      <c r="C3" s="46"/>
      <c r="D3" s="46"/>
      <c r="E3" s="46"/>
      <c r="F3" s="46"/>
      <c r="G3" s="46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</row>
    <row r="6" spans="1:20" ht="15.6" customHeight="1" x14ac:dyDescent="0.2">
      <c r="A6" s="119"/>
      <c r="B6" s="119"/>
      <c r="C6" s="119"/>
      <c r="D6" s="119"/>
      <c r="E6" s="119"/>
      <c r="F6" s="119"/>
      <c r="G6" s="119"/>
      <c r="H6" s="212" t="s">
        <v>115</v>
      </c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</row>
    <row r="7" spans="1:20" ht="15.6" customHeight="1" x14ac:dyDescent="0.2">
      <c r="A7" s="119"/>
      <c r="B7" s="119"/>
      <c r="C7" s="119"/>
      <c r="D7" s="119"/>
      <c r="H7" s="120"/>
      <c r="I7" s="120"/>
      <c r="Q7" s="5"/>
      <c r="R7" s="121" t="s">
        <v>68</v>
      </c>
      <c r="S7" s="16"/>
      <c r="T7" s="5"/>
    </row>
    <row r="8" spans="1:20" ht="15.6" customHeight="1" x14ac:dyDescent="0.2">
      <c r="J8" s="21"/>
      <c r="K8" s="122"/>
      <c r="L8" s="21"/>
      <c r="M8" s="122"/>
      <c r="Q8" s="16"/>
      <c r="R8" s="123" t="s">
        <v>69</v>
      </c>
      <c r="S8" s="21"/>
    </row>
    <row r="9" spans="1:20" ht="15.6" customHeight="1" x14ac:dyDescent="0.2">
      <c r="H9" s="121" t="s">
        <v>60</v>
      </c>
      <c r="J9" s="21"/>
      <c r="K9" s="122"/>
      <c r="L9" s="21" t="s">
        <v>63</v>
      </c>
      <c r="M9" s="122"/>
      <c r="N9" s="213" t="s">
        <v>200</v>
      </c>
      <c r="O9" s="213"/>
      <c r="P9" s="213"/>
      <c r="Q9" s="16"/>
      <c r="R9" s="21" t="s">
        <v>133</v>
      </c>
      <c r="S9" s="21"/>
    </row>
    <row r="10" spans="1:20" ht="15.6" customHeight="1" x14ac:dyDescent="0.2">
      <c r="H10" s="121" t="s">
        <v>61</v>
      </c>
      <c r="I10" s="16"/>
      <c r="J10" s="21" t="s">
        <v>63</v>
      </c>
      <c r="K10" s="16"/>
      <c r="L10" s="21" t="s">
        <v>64</v>
      </c>
      <c r="M10" s="16"/>
      <c r="N10" s="121" t="s">
        <v>66</v>
      </c>
      <c r="O10" s="16"/>
      <c r="P10" s="16"/>
      <c r="Q10" s="21"/>
      <c r="R10" s="21" t="s">
        <v>221</v>
      </c>
      <c r="S10" s="124"/>
      <c r="T10" s="121" t="s">
        <v>74</v>
      </c>
    </row>
    <row r="11" spans="1:20" ht="15.6" customHeight="1" x14ac:dyDescent="0.2">
      <c r="H11" s="121" t="s">
        <v>62</v>
      </c>
      <c r="I11" s="21"/>
      <c r="J11" s="21" t="s">
        <v>62</v>
      </c>
      <c r="K11" s="21"/>
      <c r="L11" s="21" t="s">
        <v>65</v>
      </c>
      <c r="M11" s="21"/>
      <c r="N11" s="121" t="s">
        <v>67</v>
      </c>
      <c r="O11" s="16"/>
      <c r="P11" s="121" t="s">
        <v>32</v>
      </c>
      <c r="Q11" s="21"/>
      <c r="R11" s="21" t="s">
        <v>222</v>
      </c>
      <c r="S11" s="124"/>
      <c r="T11" s="121" t="s">
        <v>75</v>
      </c>
    </row>
    <row r="12" spans="1:20" ht="15.6" customHeight="1" x14ac:dyDescent="0.2">
      <c r="E12" s="125"/>
      <c r="F12" s="126" t="s">
        <v>6</v>
      </c>
      <c r="H12" s="127" t="s">
        <v>4</v>
      </c>
      <c r="I12" s="23"/>
      <c r="J12" s="127" t="s">
        <v>4</v>
      </c>
      <c r="K12" s="23"/>
      <c r="L12" s="127" t="s">
        <v>4</v>
      </c>
      <c r="M12" s="23"/>
      <c r="N12" s="127" t="s">
        <v>4</v>
      </c>
      <c r="O12" s="23"/>
      <c r="P12" s="127" t="s">
        <v>4</v>
      </c>
      <c r="Q12" s="23"/>
      <c r="R12" s="127" t="s">
        <v>4</v>
      </c>
      <c r="S12" s="23"/>
      <c r="T12" s="127" t="s">
        <v>4</v>
      </c>
    </row>
    <row r="13" spans="1:20" s="51" customFormat="1" ht="8.1" customHeight="1" x14ac:dyDescent="0.2">
      <c r="I13" s="23"/>
      <c r="K13" s="23"/>
      <c r="M13" s="23"/>
      <c r="O13" s="23"/>
      <c r="Q13" s="23"/>
      <c r="S13" s="23"/>
    </row>
    <row r="14" spans="1:20" ht="15.6" customHeight="1" x14ac:dyDescent="0.2">
      <c r="A14" s="128" t="s">
        <v>223</v>
      </c>
      <c r="H14" s="23">
        <v>338350</v>
      </c>
      <c r="I14" s="23"/>
      <c r="J14" s="23">
        <v>603999</v>
      </c>
      <c r="K14" s="23"/>
      <c r="L14" s="23">
        <v>78563</v>
      </c>
      <c r="M14" s="23"/>
      <c r="N14" s="23">
        <v>21955</v>
      </c>
      <c r="O14" s="23"/>
      <c r="P14" s="23">
        <v>112595</v>
      </c>
      <c r="Q14" s="23"/>
      <c r="R14" s="23">
        <v>-13586</v>
      </c>
      <c r="S14" s="23"/>
      <c r="T14" s="23">
        <v>1141876</v>
      </c>
    </row>
    <row r="15" spans="1:20" ht="15.6" customHeight="1" x14ac:dyDescent="0.2">
      <c r="A15" s="118" t="s">
        <v>110</v>
      </c>
      <c r="F15" s="110">
        <v>39</v>
      </c>
      <c r="H15" s="23">
        <v>0</v>
      </c>
      <c r="I15" s="23"/>
      <c r="J15" s="23">
        <v>0</v>
      </c>
      <c r="K15" s="23"/>
      <c r="L15" s="23">
        <v>0</v>
      </c>
      <c r="M15" s="23"/>
      <c r="N15" s="12">
        <v>0</v>
      </c>
      <c r="O15" s="23"/>
      <c r="P15" s="23">
        <v>-43309</v>
      </c>
      <c r="Q15" s="23"/>
      <c r="R15" s="23">
        <v>0</v>
      </c>
      <c r="S15" s="23"/>
      <c r="T15" s="23">
        <f>SUM(R15,P15,N15,L15,J15,H15)</f>
        <v>-43309</v>
      </c>
    </row>
    <row r="16" spans="1:20" ht="15.6" customHeight="1" x14ac:dyDescent="0.2">
      <c r="A16" s="4" t="s">
        <v>111</v>
      </c>
      <c r="H16" s="12">
        <v>0</v>
      </c>
      <c r="I16" s="23"/>
      <c r="J16" s="12">
        <v>0</v>
      </c>
      <c r="K16" s="23"/>
      <c r="L16" s="12">
        <v>0</v>
      </c>
      <c r="M16" s="23"/>
      <c r="N16" s="23">
        <v>1821</v>
      </c>
      <c r="O16" s="23"/>
      <c r="P16" s="12">
        <v>-1821</v>
      </c>
      <c r="Q16" s="23"/>
      <c r="R16" s="12">
        <v>0</v>
      </c>
      <c r="S16" s="23"/>
      <c r="T16" s="23">
        <f>SUM(R16,P16,N16,L16,J16,H16)</f>
        <v>0</v>
      </c>
    </row>
    <row r="17" spans="1:20" ht="15.6" customHeight="1" x14ac:dyDescent="0.2">
      <c r="A17" s="4" t="s">
        <v>179</v>
      </c>
      <c r="H17" s="9">
        <v>0</v>
      </c>
      <c r="I17" s="49"/>
      <c r="J17" s="9">
        <v>0</v>
      </c>
      <c r="K17" s="49"/>
      <c r="L17" s="9">
        <v>0</v>
      </c>
      <c r="M17" s="49"/>
      <c r="N17" s="24">
        <v>0</v>
      </c>
      <c r="O17" s="23"/>
      <c r="P17" s="129">
        <v>34688</v>
      </c>
      <c r="R17" s="9">
        <v>-3804</v>
      </c>
      <c r="S17" s="120"/>
      <c r="T17" s="129">
        <f>SUM(R17,P17,N17,L17,J17,H17)</f>
        <v>30884</v>
      </c>
    </row>
    <row r="18" spans="1:20" ht="15.6" customHeight="1" x14ac:dyDescent="0.2"/>
    <row r="19" spans="1:20" ht="15.6" customHeight="1" thickBot="1" x14ac:dyDescent="0.25">
      <c r="A19" s="128" t="s">
        <v>160</v>
      </c>
      <c r="H19" s="130">
        <f>SUM(H14:H17)</f>
        <v>338350</v>
      </c>
      <c r="J19" s="130">
        <f>SUM(J14:J17)</f>
        <v>603999</v>
      </c>
      <c r="L19" s="130">
        <f>SUM(L14:L17)</f>
        <v>78563</v>
      </c>
      <c r="N19" s="130">
        <f>SUM(N14:N17)</f>
        <v>23776</v>
      </c>
      <c r="P19" s="130">
        <f>SUM(P14:P17)</f>
        <v>102153</v>
      </c>
      <c r="R19" s="130">
        <f>SUM(R14:R17)</f>
        <v>-17390</v>
      </c>
      <c r="S19" s="23"/>
      <c r="T19" s="130">
        <f>SUM(T14:T17)</f>
        <v>1129451</v>
      </c>
    </row>
    <row r="20" spans="1:20" ht="15.6" customHeight="1" thickTop="1" x14ac:dyDescent="0.2">
      <c r="A20" s="128"/>
      <c r="H20" s="23"/>
      <c r="J20" s="23"/>
      <c r="L20" s="23"/>
      <c r="N20" s="23"/>
      <c r="P20" s="23"/>
      <c r="R20" s="23"/>
      <c r="S20" s="23"/>
      <c r="T20" s="23"/>
    </row>
    <row r="21" spans="1:20" ht="15.6" customHeight="1" x14ac:dyDescent="0.2">
      <c r="A21" s="128"/>
      <c r="H21" s="23"/>
      <c r="J21" s="23"/>
      <c r="L21" s="23"/>
      <c r="N21" s="23"/>
      <c r="P21" s="23"/>
      <c r="R21" s="23"/>
      <c r="S21" s="23"/>
      <c r="T21" s="23"/>
    </row>
    <row r="22" spans="1:20" ht="15.6" customHeight="1" x14ac:dyDescent="0.2">
      <c r="A22" s="184" t="s">
        <v>217</v>
      </c>
      <c r="B22" s="185"/>
      <c r="C22" s="185"/>
      <c r="H22" s="159"/>
      <c r="I22" s="23"/>
      <c r="J22" s="159"/>
      <c r="K22" s="23"/>
      <c r="L22" s="159"/>
      <c r="M22" s="23"/>
      <c r="N22" s="159"/>
      <c r="O22" s="23"/>
      <c r="P22" s="159"/>
      <c r="Q22" s="23"/>
      <c r="R22" s="159"/>
      <c r="S22" s="23"/>
      <c r="T22" s="159"/>
    </row>
    <row r="23" spans="1:20" ht="15.6" customHeight="1" x14ac:dyDescent="0.2">
      <c r="A23" s="184"/>
      <c r="B23" s="194" t="s">
        <v>259</v>
      </c>
      <c r="C23" s="185"/>
      <c r="H23" s="159">
        <v>338350</v>
      </c>
      <c r="I23" s="23"/>
      <c r="J23" s="159">
        <v>603999</v>
      </c>
      <c r="K23" s="23"/>
      <c r="L23" s="159">
        <v>78563</v>
      </c>
      <c r="M23" s="23"/>
      <c r="N23" s="159">
        <v>23776</v>
      </c>
      <c r="O23" s="23"/>
      <c r="P23" s="159">
        <v>102153</v>
      </c>
      <c r="Q23" s="23"/>
      <c r="R23" s="159">
        <v>-17390</v>
      </c>
      <c r="S23" s="23"/>
      <c r="T23" s="159">
        <v>1129451</v>
      </c>
    </row>
    <row r="24" spans="1:20" ht="15.6" customHeight="1" x14ac:dyDescent="0.2">
      <c r="A24" s="187" t="s">
        <v>218</v>
      </c>
      <c r="B24" s="185"/>
      <c r="C24" s="185"/>
      <c r="H24" s="159"/>
      <c r="I24" s="23"/>
      <c r="J24" s="159"/>
      <c r="K24" s="23"/>
      <c r="L24" s="159"/>
      <c r="M24" s="23"/>
      <c r="N24" s="159"/>
      <c r="O24" s="23"/>
      <c r="P24" s="159"/>
      <c r="Q24" s="23"/>
      <c r="R24" s="159"/>
      <c r="S24" s="23"/>
      <c r="T24" s="159"/>
    </row>
    <row r="25" spans="1:20" ht="15.6" customHeight="1" x14ac:dyDescent="0.2">
      <c r="A25" s="178"/>
      <c r="B25" s="185" t="s">
        <v>219</v>
      </c>
      <c r="C25" s="185"/>
      <c r="F25" s="110">
        <v>5</v>
      </c>
      <c r="H25" s="188">
        <v>0</v>
      </c>
      <c r="I25" s="23"/>
      <c r="J25" s="188">
        <v>0</v>
      </c>
      <c r="K25" s="23"/>
      <c r="L25" s="188">
        <v>0</v>
      </c>
      <c r="M25" s="23"/>
      <c r="N25" s="188">
        <v>0</v>
      </c>
      <c r="O25" s="23"/>
      <c r="P25" s="188">
        <v>-359</v>
      </c>
      <c r="Q25" s="23"/>
      <c r="R25" s="188">
        <v>0</v>
      </c>
      <c r="S25" s="23"/>
      <c r="T25" s="188">
        <f>SUM(H25:R25)</f>
        <v>-359</v>
      </c>
    </row>
    <row r="26" spans="1:20" s="51" customFormat="1" ht="8.1" customHeight="1" x14ac:dyDescent="0.2">
      <c r="H26" s="159"/>
      <c r="I26" s="23"/>
      <c r="J26" s="159"/>
      <c r="K26" s="23"/>
      <c r="L26" s="159"/>
      <c r="M26" s="23"/>
      <c r="N26" s="159"/>
      <c r="O26" s="23"/>
      <c r="P26" s="159"/>
      <c r="Q26" s="23"/>
      <c r="R26" s="159"/>
      <c r="S26" s="23"/>
      <c r="T26" s="159"/>
    </row>
    <row r="27" spans="1:20" ht="15.6" customHeight="1" x14ac:dyDescent="0.2">
      <c r="A27" s="128" t="s">
        <v>217</v>
      </c>
      <c r="H27" s="159"/>
      <c r="I27" s="23"/>
      <c r="J27" s="159"/>
      <c r="K27" s="23"/>
      <c r="L27" s="159"/>
      <c r="M27" s="23"/>
      <c r="N27" s="159"/>
      <c r="O27" s="23"/>
      <c r="P27" s="159"/>
      <c r="Q27" s="23"/>
      <c r="R27" s="159"/>
      <c r="S27" s="23"/>
      <c r="T27" s="159"/>
    </row>
    <row r="28" spans="1:20" ht="15.6" customHeight="1" x14ac:dyDescent="0.2">
      <c r="A28" s="128"/>
      <c r="B28" s="186" t="s">
        <v>224</v>
      </c>
      <c r="H28" s="159">
        <f>SUM(H23:H25)</f>
        <v>338350</v>
      </c>
      <c r="I28" s="23"/>
      <c r="J28" s="159">
        <f>SUM(J23:J25)</f>
        <v>603999</v>
      </c>
      <c r="K28" s="23"/>
      <c r="L28" s="159">
        <f>SUM(L23:L25)</f>
        <v>78563</v>
      </c>
      <c r="M28" s="23"/>
      <c r="N28" s="159">
        <f>SUM(N23:N25)</f>
        <v>23776</v>
      </c>
      <c r="O28" s="23"/>
      <c r="P28" s="159">
        <f>SUM(P23:P25)</f>
        <v>101794</v>
      </c>
      <c r="Q28" s="23"/>
      <c r="R28" s="159">
        <f>SUM(R23:R25)</f>
        <v>-17390</v>
      </c>
      <c r="S28" s="23"/>
      <c r="T28" s="159">
        <f>SUM(T23:T25)</f>
        <v>1129092</v>
      </c>
    </row>
    <row r="29" spans="1:20" ht="15.6" customHeight="1" x14ac:dyDescent="0.2">
      <c r="A29" s="118" t="s">
        <v>110</v>
      </c>
      <c r="F29" s="110">
        <v>39</v>
      </c>
      <c r="H29" s="159">
        <v>0</v>
      </c>
      <c r="I29" s="23"/>
      <c r="J29" s="159">
        <v>0</v>
      </c>
      <c r="K29" s="23"/>
      <c r="L29" s="159">
        <v>0</v>
      </c>
      <c r="M29" s="23"/>
      <c r="N29" s="159">
        <v>0</v>
      </c>
      <c r="O29" s="23"/>
      <c r="P29" s="159">
        <v>-20301</v>
      </c>
      <c r="Q29" s="23"/>
      <c r="R29" s="159">
        <v>0</v>
      </c>
      <c r="S29" s="23"/>
      <c r="T29" s="159">
        <f>SUM(R29,P29,N29,L29,J29,H29)</f>
        <v>-20301</v>
      </c>
    </row>
    <row r="30" spans="1:20" ht="15.6" customHeight="1" x14ac:dyDescent="0.2">
      <c r="A30" s="4" t="s">
        <v>179</v>
      </c>
      <c r="B30" s="4"/>
      <c r="H30" s="141">
        <v>0</v>
      </c>
      <c r="I30" s="49"/>
      <c r="J30" s="141">
        <v>0</v>
      </c>
      <c r="K30" s="49"/>
      <c r="L30" s="141">
        <v>0</v>
      </c>
      <c r="M30" s="49"/>
      <c r="N30" s="141">
        <v>0</v>
      </c>
      <c r="O30" s="23"/>
      <c r="P30" s="160">
        <v>-125845</v>
      </c>
      <c r="R30" s="141">
        <v>-1493</v>
      </c>
      <c r="S30" s="120"/>
      <c r="T30" s="160">
        <f>SUM(R30,P30,N30,L30,J30,H30)</f>
        <v>-127338</v>
      </c>
    </row>
    <row r="31" spans="1:20" s="51" customFormat="1" ht="8.1" customHeight="1" x14ac:dyDescent="0.2">
      <c r="H31" s="159"/>
      <c r="I31" s="23"/>
      <c r="J31" s="159"/>
      <c r="K31" s="23"/>
      <c r="L31" s="159"/>
      <c r="M31" s="23"/>
      <c r="N31" s="159"/>
      <c r="O31" s="23"/>
      <c r="P31" s="159"/>
      <c r="Q31" s="23"/>
      <c r="R31" s="159"/>
      <c r="S31" s="23"/>
      <c r="T31" s="159"/>
    </row>
    <row r="32" spans="1:20" ht="15.6" customHeight="1" thickBot="1" x14ac:dyDescent="0.25">
      <c r="A32" s="128" t="s">
        <v>189</v>
      </c>
      <c r="H32" s="161">
        <f>SUM(H28:H30)</f>
        <v>338350</v>
      </c>
      <c r="J32" s="161">
        <f>SUM(J28:J30)</f>
        <v>603999</v>
      </c>
      <c r="L32" s="161">
        <f>SUM(L28:L30)</f>
        <v>78563</v>
      </c>
      <c r="N32" s="161">
        <f>SUM(N28:N30)</f>
        <v>23776</v>
      </c>
      <c r="P32" s="161">
        <f>SUM(P28:P30)</f>
        <v>-44352</v>
      </c>
      <c r="R32" s="161">
        <f>SUM(R28:R30)</f>
        <v>-18883</v>
      </c>
      <c r="S32" s="23"/>
      <c r="T32" s="161">
        <f>SUM(T28:T30)</f>
        <v>981453</v>
      </c>
    </row>
    <row r="33" spans="1:20" ht="15.6" customHeight="1" thickTop="1" x14ac:dyDescent="0.2">
      <c r="A33" s="128"/>
      <c r="H33" s="23"/>
      <c r="J33" s="23"/>
      <c r="L33" s="23"/>
      <c r="N33" s="23"/>
      <c r="P33" s="23"/>
      <c r="R33" s="23"/>
      <c r="S33" s="23"/>
      <c r="T33" s="23"/>
    </row>
    <row r="34" spans="1:20" ht="15.6" customHeight="1" x14ac:dyDescent="0.2">
      <c r="A34" s="128"/>
      <c r="H34" s="23"/>
      <c r="J34" s="23"/>
      <c r="L34" s="23"/>
      <c r="N34" s="23"/>
      <c r="P34" s="23"/>
      <c r="R34" s="23"/>
      <c r="S34" s="23"/>
      <c r="T34" s="23"/>
    </row>
    <row r="35" spans="1:20" ht="6.75" customHeight="1" x14ac:dyDescent="0.2">
      <c r="A35" s="128"/>
      <c r="H35" s="23"/>
      <c r="J35" s="23"/>
      <c r="L35" s="23"/>
      <c r="N35" s="23"/>
      <c r="P35" s="23"/>
      <c r="R35" s="23"/>
      <c r="S35" s="23"/>
      <c r="T35" s="23"/>
    </row>
    <row r="36" spans="1:20" s="50" customFormat="1" ht="21.95" customHeight="1" x14ac:dyDescent="0.2">
      <c r="A36" s="209" t="str">
        <f>+'Eng 7-9'!A54:M54</f>
        <v>The accompanying notes on page 16 to 89 are an integral part of these consolidated and separate financial statements.</v>
      </c>
      <c r="B36" s="209"/>
      <c r="C36" s="209"/>
      <c r="D36" s="209"/>
      <c r="E36" s="209"/>
      <c r="F36" s="209"/>
      <c r="G36" s="209"/>
      <c r="H36" s="209"/>
      <c r="I36" s="209"/>
      <c r="J36" s="209"/>
      <c r="K36" s="209"/>
      <c r="L36" s="209"/>
      <c r="M36" s="209"/>
      <c r="N36" s="209"/>
      <c r="O36" s="209"/>
      <c r="P36" s="209"/>
      <c r="Q36" s="209"/>
      <c r="R36" s="209"/>
      <c r="S36" s="209"/>
      <c r="T36" s="209"/>
    </row>
  </sheetData>
  <mergeCells count="3">
    <mergeCell ref="H6:T6"/>
    <mergeCell ref="N9:P9"/>
    <mergeCell ref="A36:T36"/>
  </mergeCells>
  <pageMargins left="0.4" right="0.4" top="0.5" bottom="0.6" header="0.49" footer="0.4"/>
  <pageSetup paperSize="9" firstPageNumber="13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3"/>
  <sheetViews>
    <sheetView topLeftCell="A98" zoomScaleNormal="100" zoomScaleSheetLayoutView="100" workbookViewId="0">
      <selection activeCell="J116" sqref="J116"/>
    </sheetView>
  </sheetViews>
  <sheetFormatPr defaultColWidth="6" defaultRowHeight="16.5" customHeight="1" x14ac:dyDescent="0.2"/>
  <cols>
    <col min="1" max="2" width="1.25" style="100" customWidth="1"/>
    <col min="3" max="3" width="38.25" style="100" customWidth="1"/>
    <col min="4" max="4" width="6.125" style="100" customWidth="1"/>
    <col min="5" max="5" width="0.625" style="137" customWidth="1"/>
    <col min="6" max="6" width="9.625" style="103" customWidth="1"/>
    <col min="7" max="7" width="0.625" style="137" customWidth="1"/>
    <col min="8" max="8" width="9.625" style="103" customWidth="1"/>
    <col min="9" max="9" width="0.625" style="137" customWidth="1"/>
    <col min="10" max="10" width="9.625" style="100" customWidth="1"/>
    <col min="11" max="11" width="0.625" style="137" customWidth="1"/>
    <col min="12" max="12" width="9.625" style="100" customWidth="1"/>
    <col min="13" max="16384" width="6" style="100"/>
  </cols>
  <sheetData>
    <row r="1" spans="1:12" s="69" customFormat="1" ht="16.5" customHeight="1" x14ac:dyDescent="0.2">
      <c r="A1" s="70" t="s">
        <v>2</v>
      </c>
      <c r="B1" s="65"/>
      <c r="C1" s="65"/>
      <c r="D1" s="77"/>
      <c r="E1" s="76"/>
      <c r="F1" s="78"/>
      <c r="G1" s="79"/>
      <c r="H1" s="78"/>
      <c r="I1" s="81"/>
      <c r="J1" s="80"/>
      <c r="K1" s="79"/>
      <c r="L1" s="80"/>
    </row>
    <row r="2" spans="1:12" s="69" customFormat="1" ht="16.5" customHeight="1" x14ac:dyDescent="0.2">
      <c r="A2" s="65" t="s">
        <v>77</v>
      </c>
      <c r="B2" s="65"/>
      <c r="C2" s="65"/>
      <c r="D2" s="77"/>
      <c r="E2" s="76"/>
      <c r="F2" s="78"/>
      <c r="G2" s="79"/>
      <c r="H2" s="78"/>
      <c r="I2" s="81"/>
      <c r="J2" s="80"/>
      <c r="K2" s="79"/>
      <c r="L2" s="80"/>
    </row>
    <row r="3" spans="1:12" s="69" customFormat="1" ht="16.5" customHeight="1" x14ac:dyDescent="0.2">
      <c r="A3" s="170" t="s">
        <v>190</v>
      </c>
      <c r="B3" s="171"/>
      <c r="C3" s="171"/>
      <c r="D3" s="172"/>
      <c r="E3" s="173"/>
      <c r="F3" s="101"/>
      <c r="G3" s="135"/>
      <c r="H3" s="101"/>
      <c r="I3" s="136"/>
      <c r="J3" s="89"/>
      <c r="K3" s="135"/>
      <c r="L3" s="89"/>
    </row>
    <row r="4" spans="1:12" s="69" customFormat="1" ht="12.95" customHeight="1" x14ac:dyDescent="0.2">
      <c r="A4" s="65"/>
      <c r="B4" s="65"/>
      <c r="C4" s="65"/>
      <c r="D4" s="77"/>
      <c r="E4" s="76"/>
      <c r="F4" s="78"/>
      <c r="G4" s="79"/>
      <c r="H4" s="78"/>
      <c r="I4" s="81"/>
      <c r="J4" s="80"/>
      <c r="K4" s="79"/>
      <c r="L4" s="80"/>
    </row>
    <row r="5" spans="1:12" s="69" customFormat="1" ht="12.95" customHeight="1" x14ac:dyDescent="0.2">
      <c r="A5" s="65"/>
      <c r="B5" s="65"/>
      <c r="C5" s="65"/>
      <c r="D5" s="77"/>
      <c r="E5" s="76"/>
      <c r="F5" s="78"/>
      <c r="G5" s="79"/>
      <c r="H5" s="78"/>
      <c r="I5" s="81"/>
      <c r="J5" s="80"/>
      <c r="K5" s="79"/>
      <c r="L5" s="80"/>
    </row>
    <row r="6" spans="1:12" s="69" customFormat="1" ht="14.45" customHeight="1" x14ac:dyDescent="0.2">
      <c r="A6" s="65"/>
      <c r="B6" s="65"/>
      <c r="C6" s="65"/>
      <c r="D6" s="77"/>
      <c r="E6" s="76"/>
      <c r="F6" s="218" t="s">
        <v>3</v>
      </c>
      <c r="G6" s="218"/>
      <c r="H6" s="218"/>
      <c r="I6" s="97"/>
      <c r="J6" s="219" t="s">
        <v>112</v>
      </c>
      <c r="K6" s="219"/>
      <c r="L6" s="219"/>
    </row>
    <row r="7" spans="1:12" s="69" customFormat="1" ht="14.45" customHeight="1" x14ac:dyDescent="0.2">
      <c r="A7" s="65"/>
      <c r="B7" s="65"/>
      <c r="C7" s="65"/>
      <c r="D7" s="66"/>
      <c r="E7" s="40"/>
      <c r="F7" s="216" t="s">
        <v>116</v>
      </c>
      <c r="G7" s="216"/>
      <c r="H7" s="216"/>
      <c r="I7" s="68"/>
      <c r="J7" s="217" t="s">
        <v>116</v>
      </c>
      <c r="K7" s="217"/>
      <c r="L7" s="217"/>
    </row>
    <row r="8" spans="1:12" s="69" customFormat="1" ht="14.45" customHeight="1" x14ac:dyDescent="0.2">
      <c r="A8" s="65"/>
      <c r="B8" s="65"/>
      <c r="C8" s="65"/>
      <c r="D8" s="66"/>
      <c r="E8" s="40"/>
      <c r="F8" s="71" t="s">
        <v>5</v>
      </c>
      <c r="G8" s="72"/>
      <c r="H8" s="71" t="s">
        <v>5</v>
      </c>
      <c r="I8" s="72"/>
      <c r="J8" s="71" t="s">
        <v>5</v>
      </c>
      <c r="K8" s="72"/>
      <c r="L8" s="71" t="s">
        <v>5</v>
      </c>
    </row>
    <row r="9" spans="1:12" s="69" customFormat="1" ht="14.45" customHeight="1" x14ac:dyDescent="0.2">
      <c r="A9" s="65"/>
      <c r="B9" s="65"/>
      <c r="C9" s="65"/>
      <c r="D9" s="66"/>
      <c r="E9" s="40"/>
      <c r="F9" s="73" t="s">
        <v>187</v>
      </c>
      <c r="G9" s="74"/>
      <c r="H9" s="73" t="s">
        <v>159</v>
      </c>
      <c r="I9" s="74"/>
      <c r="J9" s="73" t="s">
        <v>187</v>
      </c>
      <c r="K9" s="74"/>
      <c r="L9" s="73" t="s">
        <v>159</v>
      </c>
    </row>
    <row r="10" spans="1:12" s="69" customFormat="1" ht="14.45" customHeight="1" x14ac:dyDescent="0.2">
      <c r="A10" s="65"/>
      <c r="B10" s="65"/>
      <c r="C10" s="65"/>
      <c r="D10" s="106" t="s">
        <v>6</v>
      </c>
      <c r="E10" s="70"/>
      <c r="F10" s="75" t="s">
        <v>4</v>
      </c>
      <c r="G10" s="41"/>
      <c r="H10" s="75" t="s">
        <v>4</v>
      </c>
      <c r="I10" s="39"/>
      <c r="J10" s="75" t="s">
        <v>4</v>
      </c>
      <c r="K10" s="41"/>
      <c r="L10" s="75" t="s">
        <v>4</v>
      </c>
    </row>
    <row r="11" spans="1:12" s="69" customFormat="1" ht="14.45" customHeight="1" x14ac:dyDescent="0.2">
      <c r="A11" s="65" t="s">
        <v>78</v>
      </c>
      <c r="B11" s="76"/>
      <c r="C11" s="76"/>
      <c r="D11" s="77"/>
      <c r="E11" s="76"/>
      <c r="F11" s="150"/>
      <c r="G11" s="79"/>
      <c r="H11" s="78"/>
      <c r="I11" s="81"/>
      <c r="J11" s="151"/>
      <c r="K11" s="79"/>
      <c r="L11" s="80"/>
    </row>
    <row r="12" spans="1:12" s="69" customFormat="1" ht="14.45" customHeight="1" x14ac:dyDescent="0.2">
      <c r="A12" s="76" t="s">
        <v>225</v>
      </c>
      <c r="B12" s="76"/>
      <c r="C12" s="76"/>
      <c r="D12" s="77"/>
      <c r="E12" s="76"/>
      <c r="F12" s="151">
        <v>-148024</v>
      </c>
      <c r="G12" s="82"/>
      <c r="H12" s="80">
        <v>27195</v>
      </c>
      <c r="I12" s="82"/>
      <c r="J12" s="151">
        <v>-144695</v>
      </c>
      <c r="K12" s="82"/>
      <c r="L12" s="80">
        <v>38047</v>
      </c>
    </row>
    <row r="13" spans="1:12" s="69" customFormat="1" ht="14.45" customHeight="1" x14ac:dyDescent="0.2">
      <c r="A13" s="76" t="s">
        <v>125</v>
      </c>
      <c r="B13" s="76"/>
      <c r="C13" s="76"/>
      <c r="D13" s="77"/>
      <c r="E13" s="76"/>
      <c r="F13" s="151"/>
      <c r="G13" s="82"/>
      <c r="H13" s="80"/>
      <c r="I13" s="82"/>
      <c r="J13" s="151"/>
      <c r="K13" s="82"/>
      <c r="L13" s="80"/>
    </row>
    <row r="14" spans="1:12" s="69" customFormat="1" ht="14.45" customHeight="1" x14ac:dyDescent="0.2">
      <c r="A14" s="76" t="s">
        <v>0</v>
      </c>
      <c r="B14" s="83" t="s">
        <v>95</v>
      </c>
      <c r="C14" s="76"/>
      <c r="D14" s="77" t="s">
        <v>256</v>
      </c>
      <c r="E14" s="76"/>
      <c r="F14" s="151">
        <v>47104</v>
      </c>
      <c r="G14" s="82"/>
      <c r="H14" s="80">
        <v>30898</v>
      </c>
      <c r="I14" s="82"/>
      <c r="J14" s="151">
        <v>22779</v>
      </c>
      <c r="K14" s="82"/>
      <c r="L14" s="80">
        <v>16040</v>
      </c>
    </row>
    <row r="15" spans="1:12" s="69" customFormat="1" ht="14.45" customHeight="1" x14ac:dyDescent="0.2">
      <c r="A15" s="76"/>
      <c r="B15" s="83" t="s">
        <v>79</v>
      </c>
      <c r="C15" s="76"/>
      <c r="D15" s="77">
        <v>26</v>
      </c>
      <c r="E15" s="76"/>
      <c r="F15" s="151">
        <v>4362</v>
      </c>
      <c r="G15" s="82"/>
      <c r="H15" s="80">
        <v>4504</v>
      </c>
      <c r="I15" s="82"/>
      <c r="J15" s="151">
        <v>163</v>
      </c>
      <c r="K15" s="82"/>
      <c r="L15" s="80">
        <v>334</v>
      </c>
    </row>
    <row r="16" spans="1:12" s="69" customFormat="1" ht="14.45" customHeight="1" x14ac:dyDescent="0.2">
      <c r="A16" s="76"/>
      <c r="B16" s="83" t="s">
        <v>226</v>
      </c>
      <c r="C16" s="76"/>
      <c r="D16" s="77"/>
      <c r="E16" s="76"/>
      <c r="F16" s="154">
        <v>-275</v>
      </c>
      <c r="G16" s="82"/>
      <c r="H16" s="80">
        <v>-2458</v>
      </c>
      <c r="I16" s="82"/>
      <c r="J16" s="151">
        <v>0</v>
      </c>
      <c r="K16" s="82"/>
      <c r="L16" s="80">
        <v>0</v>
      </c>
    </row>
    <row r="17" spans="1:12" s="69" customFormat="1" ht="14.45" customHeight="1" x14ac:dyDescent="0.2">
      <c r="A17" s="76"/>
      <c r="B17" s="83" t="s">
        <v>227</v>
      </c>
      <c r="C17" s="76"/>
      <c r="D17" s="77"/>
      <c r="E17" s="76"/>
      <c r="F17" s="151">
        <v>-1998</v>
      </c>
      <c r="G17" s="82"/>
      <c r="H17" s="80">
        <v>-370</v>
      </c>
      <c r="I17" s="82"/>
      <c r="J17" s="151">
        <v>-503</v>
      </c>
      <c r="K17" s="82"/>
      <c r="L17" s="80">
        <v>-370</v>
      </c>
    </row>
    <row r="18" spans="1:12" s="69" customFormat="1" ht="14.45" customHeight="1" x14ac:dyDescent="0.2">
      <c r="A18" s="76"/>
      <c r="B18" s="83" t="s">
        <v>255</v>
      </c>
      <c r="C18" s="76"/>
      <c r="D18" s="77"/>
      <c r="E18" s="76"/>
      <c r="F18" s="151">
        <v>1833</v>
      </c>
      <c r="G18" s="82"/>
      <c r="H18" s="80">
        <v>0</v>
      </c>
      <c r="I18" s="82"/>
      <c r="J18" s="151">
        <v>1833</v>
      </c>
      <c r="K18" s="82"/>
      <c r="L18" s="80">
        <v>0</v>
      </c>
    </row>
    <row r="19" spans="1:12" s="69" customFormat="1" ht="14.45" customHeight="1" x14ac:dyDescent="0.2">
      <c r="A19" s="76"/>
      <c r="B19" s="83" t="s">
        <v>228</v>
      </c>
      <c r="C19" s="76"/>
      <c r="D19" s="77">
        <v>15</v>
      </c>
      <c r="E19" s="76"/>
      <c r="F19" s="151">
        <v>1435</v>
      </c>
      <c r="G19" s="82"/>
      <c r="H19" s="80">
        <v>-506</v>
      </c>
      <c r="I19" s="82"/>
      <c r="J19" s="151">
        <v>538</v>
      </c>
      <c r="K19" s="82"/>
      <c r="L19" s="80">
        <v>-328</v>
      </c>
    </row>
    <row r="20" spans="1:12" s="69" customFormat="1" ht="14.45" customHeight="1" x14ac:dyDescent="0.2">
      <c r="A20" s="76"/>
      <c r="B20" s="83" t="s">
        <v>229</v>
      </c>
      <c r="D20" s="77">
        <v>17</v>
      </c>
      <c r="E20" s="76"/>
      <c r="F20" s="151">
        <v>69736</v>
      </c>
      <c r="G20" s="79"/>
      <c r="H20" s="80">
        <v>-415</v>
      </c>
      <c r="I20" s="79"/>
      <c r="J20" s="151">
        <v>70128</v>
      </c>
      <c r="K20" s="82"/>
      <c r="L20" s="80">
        <v>-309</v>
      </c>
    </row>
    <row r="21" spans="1:12" s="69" customFormat="1" ht="14.45" customHeight="1" x14ac:dyDescent="0.2">
      <c r="A21" s="76"/>
      <c r="B21" s="83" t="s">
        <v>260</v>
      </c>
      <c r="D21" s="77">
        <v>20</v>
      </c>
      <c r="E21" s="76"/>
      <c r="F21" s="151">
        <v>4759</v>
      </c>
      <c r="G21" s="79"/>
      <c r="H21" s="80">
        <v>0</v>
      </c>
      <c r="I21" s="79"/>
      <c r="J21" s="151">
        <v>0</v>
      </c>
      <c r="K21" s="82"/>
      <c r="L21" s="80">
        <v>0</v>
      </c>
    </row>
    <row r="22" spans="1:12" s="69" customFormat="1" ht="14.45" customHeight="1" x14ac:dyDescent="0.2">
      <c r="A22" s="76"/>
      <c r="B22" s="83" t="s">
        <v>261</v>
      </c>
      <c r="D22" s="77">
        <v>21</v>
      </c>
      <c r="E22" s="76"/>
      <c r="F22" s="151">
        <v>0</v>
      </c>
      <c r="G22" s="79"/>
      <c r="H22" s="80">
        <v>0</v>
      </c>
      <c r="I22" s="79"/>
      <c r="J22" s="151">
        <v>2631</v>
      </c>
      <c r="K22" s="82"/>
      <c r="L22" s="80">
        <v>0</v>
      </c>
    </row>
    <row r="23" spans="1:12" s="69" customFormat="1" ht="14.45" customHeight="1" x14ac:dyDescent="0.2">
      <c r="A23" s="76"/>
      <c r="B23" s="84" t="s">
        <v>230</v>
      </c>
      <c r="D23" s="77"/>
      <c r="E23" s="76"/>
      <c r="F23" s="151">
        <v>-744</v>
      </c>
      <c r="G23" s="79"/>
      <c r="H23" s="80">
        <v>-2305</v>
      </c>
      <c r="I23" s="79"/>
      <c r="J23" s="151">
        <v>-744</v>
      </c>
      <c r="K23" s="82"/>
      <c r="L23" s="80">
        <v>-2254</v>
      </c>
    </row>
    <row r="24" spans="1:12" s="69" customFormat="1" ht="14.45" customHeight="1" x14ac:dyDescent="0.2">
      <c r="A24" s="76"/>
      <c r="B24" s="84" t="s">
        <v>231</v>
      </c>
      <c r="D24" s="77"/>
      <c r="E24" s="76"/>
      <c r="F24" s="151">
        <v>4670</v>
      </c>
      <c r="G24" s="79"/>
      <c r="H24" s="80">
        <v>0</v>
      </c>
      <c r="I24" s="79"/>
      <c r="J24" s="151">
        <v>702</v>
      </c>
      <c r="K24" s="82"/>
      <c r="L24" s="80">
        <v>0</v>
      </c>
    </row>
    <row r="25" spans="1:12" s="69" customFormat="1" ht="14.45" customHeight="1" x14ac:dyDescent="0.2">
      <c r="A25" s="76"/>
      <c r="B25" s="83" t="s">
        <v>232</v>
      </c>
      <c r="D25" s="77"/>
      <c r="E25" s="76"/>
      <c r="F25" s="151">
        <v>311</v>
      </c>
      <c r="G25" s="79"/>
      <c r="H25" s="80">
        <v>514</v>
      </c>
      <c r="I25" s="79"/>
      <c r="J25" s="151">
        <v>311</v>
      </c>
      <c r="L25" s="80">
        <v>514</v>
      </c>
    </row>
    <row r="26" spans="1:12" s="69" customFormat="1" ht="14.45" customHeight="1" x14ac:dyDescent="0.2">
      <c r="A26" s="76"/>
      <c r="B26" s="83" t="s">
        <v>233</v>
      </c>
      <c r="D26" s="77"/>
      <c r="E26" s="76"/>
      <c r="F26" s="151">
        <v>267</v>
      </c>
      <c r="G26" s="79"/>
      <c r="H26" s="80">
        <v>441</v>
      </c>
      <c r="I26" s="79"/>
      <c r="J26" s="151">
        <v>267</v>
      </c>
      <c r="K26" s="80"/>
      <c r="L26" s="80">
        <v>441</v>
      </c>
    </row>
    <row r="27" spans="1:12" s="69" customFormat="1" ht="14.45" customHeight="1" x14ac:dyDescent="0.2">
      <c r="A27" s="76"/>
      <c r="B27" s="83" t="s">
        <v>151</v>
      </c>
      <c r="D27" s="77"/>
      <c r="E27" s="76"/>
      <c r="F27" s="151">
        <v>-10644</v>
      </c>
      <c r="G27" s="79"/>
      <c r="H27" s="80">
        <v>524</v>
      </c>
      <c r="I27" s="79"/>
      <c r="J27" s="151">
        <v>-10364</v>
      </c>
      <c r="K27" s="80"/>
      <c r="L27" s="80">
        <v>1088</v>
      </c>
    </row>
    <row r="28" spans="1:12" s="69" customFormat="1" ht="14.45" customHeight="1" x14ac:dyDescent="0.2">
      <c r="A28" s="76" t="s">
        <v>0</v>
      </c>
      <c r="B28" s="83" t="s">
        <v>156</v>
      </c>
      <c r="C28" s="76"/>
      <c r="D28" s="77">
        <v>33</v>
      </c>
      <c r="E28" s="76"/>
      <c r="F28" s="151">
        <v>1492</v>
      </c>
      <c r="G28" s="79"/>
      <c r="H28" s="80">
        <v>5402</v>
      </c>
      <c r="I28" s="79"/>
      <c r="J28" s="151">
        <v>999</v>
      </c>
      <c r="L28" s="80">
        <v>4241</v>
      </c>
    </row>
    <row r="29" spans="1:12" s="69" customFormat="1" ht="14.45" customHeight="1" x14ac:dyDescent="0.2">
      <c r="A29" s="76"/>
      <c r="B29" s="83" t="s">
        <v>80</v>
      </c>
      <c r="C29" s="76"/>
      <c r="D29" s="77">
        <v>36</v>
      </c>
      <c r="E29" s="76"/>
      <c r="F29" s="151">
        <v>-1822</v>
      </c>
      <c r="G29" s="79"/>
      <c r="H29" s="80">
        <v>-2914</v>
      </c>
      <c r="I29" s="79"/>
      <c r="J29" s="151">
        <v>-2315</v>
      </c>
      <c r="L29" s="80">
        <v>-4694</v>
      </c>
    </row>
    <row r="30" spans="1:12" s="69" customFormat="1" ht="14.45" customHeight="1" x14ac:dyDescent="0.2">
      <c r="A30" s="76"/>
      <c r="B30" s="83" t="s">
        <v>81</v>
      </c>
      <c r="C30" s="76"/>
      <c r="D30" s="77"/>
      <c r="E30" s="76"/>
      <c r="F30" s="151">
        <v>11605</v>
      </c>
      <c r="G30" s="79"/>
      <c r="H30" s="80">
        <v>11830</v>
      </c>
      <c r="I30" s="79"/>
      <c r="J30" s="151">
        <v>4514</v>
      </c>
      <c r="L30" s="80">
        <v>2390</v>
      </c>
    </row>
    <row r="31" spans="1:12" s="69" customFormat="1" ht="14.45" customHeight="1" x14ac:dyDescent="0.2">
      <c r="A31" s="76"/>
      <c r="B31" s="83" t="s">
        <v>182</v>
      </c>
      <c r="C31" s="76"/>
      <c r="D31" s="77">
        <v>36</v>
      </c>
      <c r="E31" s="76"/>
      <c r="F31" s="152">
        <v>0</v>
      </c>
      <c r="G31" s="79"/>
      <c r="H31" s="85">
        <v>0</v>
      </c>
      <c r="I31" s="79"/>
      <c r="J31" s="152">
        <v>-6754</v>
      </c>
      <c r="L31" s="85">
        <v>-31300</v>
      </c>
    </row>
    <row r="32" spans="1:12" s="69" customFormat="1" ht="8.1" customHeight="1" x14ac:dyDescent="0.2">
      <c r="A32" s="76"/>
      <c r="B32" s="76"/>
      <c r="C32" s="76"/>
      <c r="D32" s="77"/>
      <c r="E32" s="76"/>
      <c r="F32" s="150"/>
      <c r="G32" s="82"/>
      <c r="H32" s="78"/>
      <c r="I32" s="82"/>
      <c r="J32" s="150"/>
      <c r="K32" s="82"/>
      <c r="L32" s="78"/>
    </row>
    <row r="33" spans="1:12" s="88" customFormat="1" ht="14.45" customHeight="1" x14ac:dyDescent="0.2">
      <c r="A33" s="65"/>
      <c r="B33" s="65" t="s">
        <v>234</v>
      </c>
      <c r="C33" s="65"/>
      <c r="D33" s="86"/>
      <c r="E33" s="87"/>
      <c r="F33" s="151">
        <f>SUM(F12:F31)</f>
        <v>-15933</v>
      </c>
      <c r="G33" s="79"/>
      <c r="H33" s="80">
        <f>SUM(H12:H31)</f>
        <v>72340</v>
      </c>
      <c r="I33" s="79"/>
      <c r="J33" s="151">
        <f>SUM(J12:J31)</f>
        <v>-60510</v>
      </c>
      <c r="K33" s="80"/>
      <c r="L33" s="80">
        <f>SUM(L12:L31)</f>
        <v>23840</v>
      </c>
    </row>
    <row r="34" spans="1:12" s="88" customFormat="1" ht="8.1" customHeight="1" x14ac:dyDescent="0.2">
      <c r="A34" s="65"/>
      <c r="C34" s="65"/>
      <c r="D34" s="86"/>
      <c r="E34" s="87"/>
      <c r="F34" s="151"/>
      <c r="G34" s="79"/>
      <c r="H34" s="80"/>
      <c r="I34" s="79"/>
      <c r="J34" s="151"/>
      <c r="K34" s="80"/>
      <c r="L34" s="80"/>
    </row>
    <row r="35" spans="1:12" s="69" customFormat="1" ht="14.45" customHeight="1" x14ac:dyDescent="0.2">
      <c r="A35" s="65" t="s">
        <v>82</v>
      </c>
      <c r="B35" s="76"/>
      <c r="C35" s="76"/>
      <c r="D35" s="77"/>
      <c r="E35" s="76"/>
      <c r="F35" s="150"/>
      <c r="G35" s="79"/>
      <c r="H35" s="78"/>
      <c r="I35" s="79"/>
      <c r="J35" s="150"/>
      <c r="K35" s="79"/>
      <c r="L35" s="78"/>
    </row>
    <row r="36" spans="1:12" s="69" customFormat="1" ht="14.45" customHeight="1" x14ac:dyDescent="0.2">
      <c r="A36" s="76"/>
      <c r="B36" s="76"/>
      <c r="C36" s="83" t="s">
        <v>96</v>
      </c>
      <c r="D36" s="77"/>
      <c r="E36" s="76"/>
      <c r="F36" s="151">
        <v>274929</v>
      </c>
      <c r="G36" s="79"/>
      <c r="H36" s="80">
        <v>-242483</v>
      </c>
      <c r="I36" s="79"/>
      <c r="J36" s="151">
        <v>309111</v>
      </c>
      <c r="K36" s="82"/>
      <c r="L36" s="80">
        <v>-218175</v>
      </c>
    </row>
    <row r="37" spans="1:12" s="69" customFormat="1" ht="14.45" customHeight="1" x14ac:dyDescent="0.2">
      <c r="A37" s="76"/>
      <c r="B37" s="76"/>
      <c r="C37" s="83" t="s">
        <v>99</v>
      </c>
      <c r="D37" s="77"/>
      <c r="E37" s="76"/>
      <c r="F37" s="151">
        <v>-61740</v>
      </c>
      <c r="G37" s="79"/>
      <c r="H37" s="80">
        <v>96622</v>
      </c>
      <c r="I37" s="79"/>
      <c r="J37" s="151">
        <v>-67389</v>
      </c>
      <c r="K37" s="82"/>
      <c r="L37" s="80">
        <v>93590</v>
      </c>
    </row>
    <row r="38" spans="1:12" s="69" customFormat="1" ht="14.45" customHeight="1" x14ac:dyDescent="0.2">
      <c r="A38" s="76"/>
      <c r="B38" s="76"/>
      <c r="C38" s="83" t="s">
        <v>83</v>
      </c>
      <c r="D38" s="77"/>
      <c r="E38" s="76"/>
      <c r="F38" s="151">
        <v>-79842</v>
      </c>
      <c r="G38" s="80"/>
      <c r="H38" s="80">
        <v>2394</v>
      </c>
      <c r="I38" s="80"/>
      <c r="J38" s="151">
        <v>-75060</v>
      </c>
      <c r="K38" s="80"/>
      <c r="L38" s="80">
        <v>-1068</v>
      </c>
    </row>
    <row r="39" spans="1:12" s="69" customFormat="1" ht="14.45" customHeight="1" x14ac:dyDescent="0.2">
      <c r="A39" s="76"/>
      <c r="B39" s="76"/>
      <c r="C39" s="83" t="s">
        <v>235</v>
      </c>
      <c r="D39" s="77"/>
      <c r="E39" s="76"/>
      <c r="F39" s="151">
        <v>62784</v>
      </c>
      <c r="G39" s="80"/>
      <c r="H39" s="80">
        <v>-23321</v>
      </c>
      <c r="I39" s="80"/>
      <c r="J39" s="151">
        <v>62549</v>
      </c>
      <c r="K39" s="80"/>
      <c r="L39" s="80">
        <v>-23086</v>
      </c>
    </row>
    <row r="40" spans="1:12" s="69" customFormat="1" ht="14.45" customHeight="1" x14ac:dyDescent="0.2">
      <c r="A40" s="76"/>
      <c r="B40" s="76"/>
      <c r="C40" s="83" t="s">
        <v>84</v>
      </c>
      <c r="D40" s="77"/>
      <c r="E40" s="76"/>
      <c r="F40" s="151">
        <v>1794</v>
      </c>
      <c r="G40" s="79"/>
      <c r="H40" s="80">
        <v>13805</v>
      </c>
      <c r="I40" s="79"/>
      <c r="J40" s="151">
        <v>3240</v>
      </c>
      <c r="K40" s="82"/>
      <c r="L40" s="80">
        <v>13412</v>
      </c>
    </row>
    <row r="41" spans="1:12" s="69" customFormat="1" ht="14.45" customHeight="1" x14ac:dyDescent="0.2">
      <c r="A41" s="76"/>
      <c r="B41" s="76"/>
      <c r="C41" s="83" t="s">
        <v>85</v>
      </c>
      <c r="D41" s="77"/>
      <c r="E41" s="76"/>
      <c r="F41" s="151">
        <v>1283</v>
      </c>
      <c r="H41" s="80">
        <v>2478</v>
      </c>
      <c r="J41" s="151">
        <v>1002</v>
      </c>
      <c r="K41" s="82"/>
      <c r="L41" s="80">
        <v>-4718</v>
      </c>
    </row>
    <row r="42" spans="1:12" s="69" customFormat="1" ht="14.45" customHeight="1" x14ac:dyDescent="0.2">
      <c r="A42" s="76"/>
      <c r="B42" s="76"/>
      <c r="C42" s="83" t="s">
        <v>97</v>
      </c>
      <c r="D42" s="77"/>
      <c r="E42" s="76"/>
      <c r="F42" s="151">
        <v>-156978</v>
      </c>
      <c r="H42" s="80">
        <v>-2240</v>
      </c>
      <c r="J42" s="151">
        <v>-150232</v>
      </c>
      <c r="K42" s="82"/>
      <c r="L42" s="80">
        <v>-13940</v>
      </c>
    </row>
    <row r="43" spans="1:12" s="69" customFormat="1" ht="14.45" customHeight="1" x14ac:dyDescent="0.2">
      <c r="A43" s="76"/>
      <c r="B43" s="76"/>
      <c r="C43" s="83" t="s">
        <v>86</v>
      </c>
      <c r="D43" s="77"/>
      <c r="E43" s="76"/>
      <c r="F43" s="151">
        <v>-83282</v>
      </c>
      <c r="H43" s="80">
        <v>68714</v>
      </c>
      <c r="J43" s="151">
        <v>-83282</v>
      </c>
      <c r="K43" s="82"/>
      <c r="L43" s="80">
        <v>68714</v>
      </c>
    </row>
    <row r="44" spans="1:12" s="69" customFormat="1" ht="14.45" customHeight="1" x14ac:dyDescent="0.2">
      <c r="A44" s="76"/>
      <c r="B44" s="76"/>
      <c r="C44" s="83" t="s">
        <v>87</v>
      </c>
      <c r="D44" s="77"/>
      <c r="E44" s="76"/>
      <c r="F44" s="151">
        <v>-11558</v>
      </c>
      <c r="H44" s="80">
        <v>1932</v>
      </c>
      <c r="J44" s="151">
        <v>-11502</v>
      </c>
      <c r="K44" s="82"/>
      <c r="L44" s="80">
        <v>833</v>
      </c>
    </row>
    <row r="45" spans="1:12" s="69" customFormat="1" ht="14.45" customHeight="1" x14ac:dyDescent="0.2">
      <c r="A45" s="76"/>
      <c r="B45" s="76"/>
      <c r="C45" s="83" t="s">
        <v>180</v>
      </c>
      <c r="D45" s="77">
        <v>33</v>
      </c>
      <c r="E45" s="76"/>
      <c r="F45" s="151">
        <v>0</v>
      </c>
      <c r="H45" s="80">
        <v>-3547</v>
      </c>
      <c r="J45" s="151">
        <v>0</v>
      </c>
      <c r="K45" s="82"/>
      <c r="L45" s="80">
        <v>-3547</v>
      </c>
    </row>
    <row r="46" spans="1:12" s="69" customFormat="1" ht="14.45" customHeight="1" x14ac:dyDescent="0.2">
      <c r="A46" s="76"/>
      <c r="B46" s="76"/>
      <c r="C46" s="83" t="s">
        <v>149</v>
      </c>
      <c r="D46" s="77"/>
      <c r="E46" s="76"/>
      <c r="F46" s="152">
        <v>-7327</v>
      </c>
      <c r="H46" s="85">
        <v>8141</v>
      </c>
      <c r="J46" s="152">
        <v>-5909</v>
      </c>
      <c r="K46" s="82"/>
      <c r="L46" s="85">
        <v>8503</v>
      </c>
    </row>
    <row r="47" spans="1:12" s="69" customFormat="1" ht="8.1" customHeight="1" x14ac:dyDescent="0.2">
      <c r="A47" s="76"/>
      <c r="B47" s="76"/>
      <c r="C47" s="76"/>
      <c r="D47" s="77"/>
      <c r="E47" s="76"/>
      <c r="F47" s="150"/>
      <c r="G47" s="82"/>
      <c r="H47" s="78"/>
      <c r="I47" s="82"/>
      <c r="J47" s="150"/>
      <c r="K47" s="82"/>
      <c r="L47" s="78"/>
    </row>
    <row r="48" spans="1:12" s="69" customFormat="1" ht="14.45" customHeight="1" x14ac:dyDescent="0.2">
      <c r="B48" s="76" t="s">
        <v>158</v>
      </c>
      <c r="C48" s="76"/>
      <c r="D48" s="77"/>
      <c r="E48" s="76"/>
      <c r="F48" s="151">
        <f>SUM(F33:F46)</f>
        <v>-75870</v>
      </c>
      <c r="G48" s="80"/>
      <c r="H48" s="80">
        <f>SUM(H33:H46)</f>
        <v>-5165</v>
      </c>
      <c r="I48" s="80"/>
      <c r="J48" s="151">
        <f>SUM(J33:J46)</f>
        <v>-77982</v>
      </c>
      <c r="K48" s="80"/>
      <c r="L48" s="80">
        <f>SUM(L33:L46)</f>
        <v>-55642</v>
      </c>
    </row>
    <row r="49" spans="1:12" s="69" customFormat="1" ht="14.45" customHeight="1" x14ac:dyDescent="0.2">
      <c r="B49" s="76"/>
      <c r="C49" s="83" t="s">
        <v>88</v>
      </c>
      <c r="D49" s="77"/>
      <c r="E49" s="76"/>
      <c r="F49" s="151">
        <v>1876</v>
      </c>
      <c r="G49" s="79"/>
      <c r="H49" s="80">
        <v>2928</v>
      </c>
      <c r="I49" s="79"/>
      <c r="J49" s="151">
        <v>2874</v>
      </c>
      <c r="K49" s="82"/>
      <c r="L49" s="80">
        <v>4337</v>
      </c>
    </row>
    <row r="50" spans="1:12" s="69" customFormat="1" ht="14.45" customHeight="1" x14ac:dyDescent="0.2">
      <c r="B50" s="76"/>
      <c r="C50" s="83" t="s">
        <v>102</v>
      </c>
      <c r="D50" s="77"/>
      <c r="E50" s="76"/>
      <c r="F50" s="151">
        <v>-16761</v>
      </c>
      <c r="G50" s="79"/>
      <c r="H50" s="80">
        <v>-11431</v>
      </c>
      <c r="I50" s="79"/>
      <c r="J50" s="151">
        <v>-6202</v>
      </c>
      <c r="K50" s="82"/>
      <c r="L50" s="80">
        <v>-2318</v>
      </c>
    </row>
    <row r="51" spans="1:12" s="69" customFormat="1" ht="14.45" customHeight="1" x14ac:dyDescent="0.2">
      <c r="B51" s="76"/>
      <c r="C51" s="83" t="s">
        <v>236</v>
      </c>
      <c r="D51" s="77"/>
      <c r="E51" s="76"/>
      <c r="F51" s="151">
        <v>27041</v>
      </c>
      <c r="G51" s="79"/>
      <c r="H51" s="80">
        <v>0</v>
      </c>
      <c r="I51" s="79"/>
      <c r="J51" s="151">
        <v>25894</v>
      </c>
      <c r="K51" s="82"/>
      <c r="L51" s="80">
        <v>0</v>
      </c>
    </row>
    <row r="52" spans="1:12" s="69" customFormat="1" ht="14.45" customHeight="1" x14ac:dyDescent="0.2">
      <c r="B52" s="76"/>
      <c r="C52" s="83" t="s">
        <v>89</v>
      </c>
      <c r="D52" s="77"/>
      <c r="E52" s="76"/>
      <c r="F52" s="153">
        <v>-34881</v>
      </c>
      <c r="G52" s="79"/>
      <c r="H52" s="89">
        <v>-28056</v>
      </c>
      <c r="I52" s="79"/>
      <c r="J52" s="153">
        <v>-29239</v>
      </c>
      <c r="K52" s="82"/>
      <c r="L52" s="89">
        <v>-26551</v>
      </c>
    </row>
    <row r="53" spans="1:12" s="69" customFormat="1" ht="8.1" customHeight="1" x14ac:dyDescent="0.2">
      <c r="A53" s="76"/>
      <c r="B53" s="76"/>
      <c r="C53" s="76"/>
      <c r="D53" s="77"/>
      <c r="E53" s="76"/>
      <c r="F53" s="150"/>
      <c r="G53" s="82"/>
      <c r="H53" s="78"/>
      <c r="I53" s="82"/>
      <c r="J53" s="150"/>
      <c r="K53" s="82"/>
      <c r="L53" s="78"/>
    </row>
    <row r="54" spans="1:12" s="69" customFormat="1" ht="14.45" customHeight="1" x14ac:dyDescent="0.2">
      <c r="A54" s="65" t="s">
        <v>103</v>
      </c>
      <c r="B54" s="76"/>
      <c r="C54" s="76"/>
      <c r="D54" s="77"/>
      <c r="E54" s="80"/>
      <c r="F54" s="153">
        <f>SUM(F48:F52)</f>
        <v>-98595</v>
      </c>
      <c r="G54" s="80"/>
      <c r="H54" s="89">
        <f>SUM(H48:H52)</f>
        <v>-41724</v>
      </c>
      <c r="I54" s="80"/>
      <c r="J54" s="153">
        <f>SUM(J48:J52)</f>
        <v>-84655</v>
      </c>
      <c r="K54" s="79"/>
      <c r="L54" s="89">
        <f>SUM(L48:L52)</f>
        <v>-80174</v>
      </c>
    </row>
    <row r="55" spans="1:12" s="69" customFormat="1" ht="14.45" customHeight="1" x14ac:dyDescent="0.2">
      <c r="A55" s="65"/>
      <c r="B55" s="76"/>
      <c r="C55" s="76"/>
      <c r="D55" s="77"/>
      <c r="E55" s="80"/>
      <c r="F55" s="80"/>
      <c r="G55" s="80"/>
      <c r="H55" s="80"/>
      <c r="I55" s="80"/>
      <c r="J55" s="80"/>
      <c r="K55" s="79"/>
      <c r="L55" s="80"/>
    </row>
    <row r="56" spans="1:12" s="69" customFormat="1" ht="9.1999999999999993" customHeight="1" x14ac:dyDescent="0.2">
      <c r="A56" s="65"/>
      <c r="B56" s="76"/>
      <c r="C56" s="76"/>
      <c r="D56" s="77"/>
      <c r="E56" s="80"/>
      <c r="F56" s="80"/>
      <c r="G56" s="80"/>
      <c r="H56" s="80"/>
      <c r="I56" s="80"/>
      <c r="J56" s="80"/>
      <c r="K56" s="79"/>
      <c r="L56" s="80"/>
    </row>
    <row r="57" spans="1:12" s="69" customFormat="1" ht="14.25" customHeight="1" x14ac:dyDescent="0.2">
      <c r="A57" s="65"/>
      <c r="B57" s="76"/>
      <c r="C57" s="76"/>
      <c r="D57" s="77"/>
      <c r="E57" s="80"/>
      <c r="F57" s="80"/>
      <c r="G57" s="80"/>
      <c r="H57" s="80"/>
      <c r="I57" s="80"/>
      <c r="J57" s="80"/>
      <c r="K57" s="79"/>
      <c r="L57" s="80"/>
    </row>
    <row r="58" spans="1:12" s="69" customFormat="1" ht="14.25" customHeight="1" x14ac:dyDescent="0.2">
      <c r="A58" s="65"/>
      <c r="B58" s="76"/>
      <c r="C58" s="76"/>
      <c r="D58" s="77"/>
      <c r="E58" s="80"/>
      <c r="F58" s="80"/>
      <c r="G58" s="80"/>
      <c r="H58" s="80"/>
      <c r="I58" s="80"/>
      <c r="J58" s="80"/>
      <c r="K58" s="79"/>
      <c r="L58" s="80"/>
    </row>
    <row r="59" spans="1:12" s="69" customFormat="1" ht="14.45" customHeight="1" x14ac:dyDescent="0.2">
      <c r="A59" s="76"/>
      <c r="B59" s="76"/>
      <c r="C59" s="83"/>
      <c r="D59" s="77"/>
      <c r="E59" s="76"/>
      <c r="F59" s="80"/>
      <c r="H59" s="80"/>
      <c r="J59" s="80"/>
      <c r="K59" s="82"/>
      <c r="L59" s="80"/>
    </row>
    <row r="60" spans="1:12" s="69" customFormat="1" ht="14.45" customHeight="1" x14ac:dyDescent="0.2">
      <c r="A60" s="76"/>
      <c r="B60" s="76"/>
      <c r="C60" s="83"/>
      <c r="D60" s="77"/>
      <c r="E60" s="76"/>
      <c r="F60" s="80"/>
      <c r="H60" s="80"/>
      <c r="J60" s="80"/>
      <c r="K60" s="82"/>
      <c r="L60" s="80"/>
    </row>
    <row r="61" spans="1:12" s="69" customFormat="1" ht="21.95" customHeight="1" x14ac:dyDescent="0.2">
      <c r="A61" s="215" t="str">
        <f>+'Eng 7-9'!A54:M54</f>
        <v>The accompanying notes on page 16 to 89 are an integral part of these consolidated and separate financial statements.</v>
      </c>
      <c r="B61" s="215"/>
      <c r="C61" s="215"/>
      <c r="D61" s="215"/>
      <c r="E61" s="215"/>
      <c r="F61" s="215"/>
      <c r="G61" s="215"/>
      <c r="H61" s="215"/>
      <c r="I61" s="215"/>
      <c r="J61" s="215"/>
      <c r="K61" s="215"/>
      <c r="L61" s="215"/>
    </row>
    <row r="62" spans="1:12" s="69" customFormat="1" ht="16.5" customHeight="1" x14ac:dyDescent="0.2">
      <c r="A62" s="70" t="s">
        <v>2</v>
      </c>
      <c r="B62" s="65"/>
      <c r="C62" s="65"/>
      <c r="D62" s="77"/>
      <c r="E62" s="76"/>
      <c r="F62" s="78"/>
      <c r="G62" s="79"/>
      <c r="H62" s="78"/>
      <c r="I62" s="81"/>
      <c r="J62" s="80"/>
      <c r="K62" s="79"/>
      <c r="L62" s="80"/>
    </row>
    <row r="63" spans="1:12" s="69" customFormat="1" ht="16.5" customHeight="1" x14ac:dyDescent="0.2">
      <c r="A63" s="65" t="s">
        <v>77</v>
      </c>
      <c r="B63" s="65"/>
      <c r="C63" s="65"/>
      <c r="D63" s="77"/>
      <c r="E63" s="76"/>
      <c r="F63" s="78"/>
      <c r="G63" s="79"/>
      <c r="H63" s="78"/>
      <c r="I63" s="81"/>
      <c r="J63" s="80"/>
      <c r="K63" s="79"/>
      <c r="L63" s="80"/>
    </row>
    <row r="64" spans="1:12" s="69" customFormat="1" ht="16.5" customHeight="1" x14ac:dyDescent="0.2">
      <c r="A64" s="171" t="str">
        <f>A3</f>
        <v>For the period ended 31 December 2020</v>
      </c>
      <c r="B64" s="171"/>
      <c r="C64" s="171"/>
      <c r="D64" s="172"/>
      <c r="E64" s="173"/>
      <c r="F64" s="101"/>
      <c r="G64" s="135"/>
      <c r="H64" s="101"/>
      <c r="I64" s="136"/>
      <c r="J64" s="89"/>
      <c r="K64" s="135"/>
      <c r="L64" s="89"/>
    </row>
    <row r="65" spans="1:12" s="69" customFormat="1" ht="15" customHeight="1" x14ac:dyDescent="0.2">
      <c r="A65" s="65"/>
      <c r="B65" s="65"/>
      <c r="C65" s="65"/>
      <c r="D65" s="77"/>
      <c r="E65" s="76"/>
      <c r="F65" s="78"/>
      <c r="G65" s="79"/>
      <c r="H65" s="78"/>
      <c r="I65" s="81"/>
      <c r="J65" s="80"/>
      <c r="K65" s="79"/>
      <c r="L65" s="80"/>
    </row>
    <row r="66" spans="1:12" s="69" customFormat="1" ht="15" customHeight="1" x14ac:dyDescent="0.2">
      <c r="A66" s="65"/>
      <c r="B66" s="65"/>
      <c r="C66" s="65"/>
      <c r="D66" s="77"/>
      <c r="E66" s="76"/>
      <c r="F66" s="78"/>
      <c r="G66" s="79"/>
      <c r="H66" s="78"/>
      <c r="I66" s="81"/>
      <c r="J66" s="80"/>
      <c r="K66" s="79"/>
      <c r="L66" s="80"/>
    </row>
    <row r="67" spans="1:12" s="69" customFormat="1" ht="15" customHeight="1" x14ac:dyDescent="0.2">
      <c r="A67" s="65"/>
      <c r="B67" s="65"/>
      <c r="C67" s="65"/>
      <c r="D67" s="77"/>
      <c r="E67" s="76"/>
      <c r="F67" s="218" t="s">
        <v>3</v>
      </c>
      <c r="G67" s="218"/>
      <c r="H67" s="218"/>
      <c r="I67" s="81"/>
      <c r="J67" s="219" t="s">
        <v>112</v>
      </c>
      <c r="K67" s="219"/>
      <c r="L67" s="219"/>
    </row>
    <row r="68" spans="1:12" s="69" customFormat="1" ht="15" customHeight="1" x14ac:dyDescent="0.2">
      <c r="B68" s="76"/>
      <c r="C68" s="76"/>
      <c r="D68" s="66"/>
      <c r="E68" s="40"/>
      <c r="F68" s="216" t="s">
        <v>116</v>
      </c>
      <c r="G68" s="216"/>
      <c r="H68" s="216"/>
      <c r="I68" s="68"/>
      <c r="J68" s="217" t="s">
        <v>116</v>
      </c>
      <c r="K68" s="217"/>
      <c r="L68" s="217"/>
    </row>
    <row r="69" spans="1:12" s="69" customFormat="1" ht="15" customHeight="1" x14ac:dyDescent="0.2">
      <c r="B69" s="76"/>
      <c r="C69" s="76"/>
      <c r="D69" s="66"/>
      <c r="E69" s="40"/>
      <c r="F69" s="71" t="s">
        <v>5</v>
      </c>
      <c r="G69" s="72"/>
      <c r="H69" s="71" t="s">
        <v>5</v>
      </c>
      <c r="I69" s="72"/>
      <c r="J69" s="71" t="s">
        <v>5</v>
      </c>
      <c r="K69" s="72"/>
      <c r="L69" s="71" t="s">
        <v>5</v>
      </c>
    </row>
    <row r="70" spans="1:12" s="69" customFormat="1" ht="15" customHeight="1" x14ac:dyDescent="0.2">
      <c r="A70" s="76"/>
      <c r="B70" s="76"/>
      <c r="C70" s="76"/>
      <c r="D70" s="66"/>
      <c r="E70" s="40"/>
      <c r="F70" s="73" t="s">
        <v>187</v>
      </c>
      <c r="G70" s="74"/>
      <c r="H70" s="73" t="s">
        <v>159</v>
      </c>
      <c r="I70" s="74"/>
      <c r="J70" s="73" t="s">
        <v>187</v>
      </c>
      <c r="K70" s="74"/>
      <c r="L70" s="73" t="s">
        <v>159</v>
      </c>
    </row>
    <row r="71" spans="1:12" s="69" customFormat="1" ht="15" customHeight="1" x14ac:dyDescent="0.2">
      <c r="A71" s="76"/>
      <c r="B71" s="76"/>
      <c r="C71" s="76"/>
      <c r="D71" s="67" t="s">
        <v>6</v>
      </c>
      <c r="E71" s="70"/>
      <c r="F71" s="75" t="s">
        <v>4</v>
      </c>
      <c r="G71" s="41"/>
      <c r="H71" s="75" t="s">
        <v>4</v>
      </c>
      <c r="I71" s="39"/>
      <c r="J71" s="75" t="s">
        <v>4</v>
      </c>
      <c r="K71" s="41"/>
      <c r="L71" s="75" t="s">
        <v>4</v>
      </c>
    </row>
    <row r="72" spans="1:12" s="69" customFormat="1" ht="15" customHeight="1" x14ac:dyDescent="0.2">
      <c r="A72" s="65" t="s">
        <v>90</v>
      </c>
      <c r="B72" s="76"/>
      <c r="C72" s="76"/>
      <c r="D72" s="77"/>
      <c r="E72" s="76"/>
      <c r="F72" s="150"/>
      <c r="G72" s="79"/>
      <c r="H72" s="78"/>
      <c r="I72" s="81"/>
      <c r="J72" s="151"/>
      <c r="K72" s="79"/>
      <c r="L72" s="80"/>
    </row>
    <row r="73" spans="1:12" s="69" customFormat="1" ht="15" customHeight="1" x14ac:dyDescent="0.2">
      <c r="A73" s="76" t="s">
        <v>139</v>
      </c>
      <c r="B73" s="76"/>
      <c r="C73" s="76"/>
      <c r="D73" s="77"/>
      <c r="E73" s="76"/>
      <c r="F73" s="151">
        <v>-35000</v>
      </c>
      <c r="G73" s="79"/>
      <c r="H73" s="80">
        <v>-2643</v>
      </c>
      <c r="I73" s="79"/>
      <c r="J73" s="151">
        <v>0</v>
      </c>
      <c r="K73" s="82"/>
      <c r="L73" s="80">
        <v>2611</v>
      </c>
    </row>
    <row r="74" spans="1:12" s="69" customFormat="1" ht="15" customHeight="1" x14ac:dyDescent="0.2">
      <c r="A74" s="76" t="s">
        <v>237</v>
      </c>
      <c r="B74" s="76"/>
      <c r="C74" s="76"/>
      <c r="D74" s="77">
        <v>21</v>
      </c>
      <c r="E74" s="76"/>
      <c r="F74" s="151">
        <v>0</v>
      </c>
      <c r="G74" s="79"/>
      <c r="H74" s="80">
        <v>0</v>
      </c>
      <c r="I74" s="79"/>
      <c r="J74" s="151">
        <v>-94000</v>
      </c>
      <c r="K74" s="82"/>
      <c r="L74" s="80">
        <v>-56000</v>
      </c>
    </row>
    <row r="75" spans="1:12" s="69" customFormat="1" ht="15" customHeight="1" x14ac:dyDescent="0.2">
      <c r="A75" s="76" t="s">
        <v>238</v>
      </c>
      <c r="B75" s="76"/>
      <c r="C75" s="76"/>
      <c r="D75" s="77"/>
      <c r="E75" s="76"/>
      <c r="F75" s="151">
        <v>524185</v>
      </c>
      <c r="G75" s="79"/>
      <c r="H75" s="80">
        <v>650683</v>
      </c>
      <c r="I75" s="79"/>
      <c r="J75" s="154">
        <v>523988</v>
      </c>
      <c r="K75" s="82"/>
      <c r="L75" s="69">
        <v>635532</v>
      </c>
    </row>
    <row r="76" spans="1:12" s="69" customFormat="1" ht="15" customHeight="1" x14ac:dyDescent="0.2">
      <c r="A76" s="76" t="s">
        <v>239</v>
      </c>
      <c r="B76" s="76"/>
      <c r="C76" s="76"/>
      <c r="D76" s="77"/>
      <c r="E76" s="76"/>
      <c r="F76" s="151">
        <v>-533484</v>
      </c>
      <c r="G76" s="79"/>
      <c r="H76" s="80">
        <v>-642830</v>
      </c>
      <c r="I76" s="79"/>
      <c r="J76" s="154">
        <v>-533484</v>
      </c>
      <c r="K76" s="82"/>
      <c r="L76" s="69">
        <v>-627533</v>
      </c>
    </row>
    <row r="77" spans="1:12" s="69" customFormat="1" ht="15" customHeight="1" x14ac:dyDescent="0.2">
      <c r="A77" s="76" t="s">
        <v>91</v>
      </c>
      <c r="B77" s="76"/>
      <c r="C77" s="76"/>
      <c r="D77" s="77" t="s">
        <v>250</v>
      </c>
      <c r="E77" s="76"/>
      <c r="F77" s="151">
        <v>5500</v>
      </c>
      <c r="G77" s="79"/>
      <c r="H77" s="80">
        <v>38400</v>
      </c>
      <c r="I77" s="79"/>
      <c r="J77" s="151">
        <v>52000</v>
      </c>
      <c r="K77" s="82"/>
      <c r="L77" s="80">
        <v>132200</v>
      </c>
    </row>
    <row r="78" spans="1:12" s="69" customFormat="1" ht="15" customHeight="1" x14ac:dyDescent="0.2">
      <c r="A78" s="76" t="s">
        <v>92</v>
      </c>
      <c r="B78" s="76"/>
      <c r="C78" s="76"/>
      <c r="D78" s="77" t="s">
        <v>250</v>
      </c>
      <c r="E78" s="76"/>
      <c r="F78" s="151">
        <v>-6500</v>
      </c>
      <c r="G78" s="79"/>
      <c r="H78" s="80">
        <v>-7000</v>
      </c>
      <c r="I78" s="79"/>
      <c r="J78" s="151">
        <v>-44660</v>
      </c>
      <c r="K78" s="82"/>
      <c r="L78" s="80">
        <v>-102600</v>
      </c>
    </row>
    <row r="79" spans="1:12" s="69" customFormat="1" ht="15" customHeight="1" x14ac:dyDescent="0.2">
      <c r="A79" s="76" t="s">
        <v>269</v>
      </c>
      <c r="B79" s="76"/>
      <c r="C79" s="76"/>
      <c r="D79" s="77"/>
      <c r="E79" s="76"/>
      <c r="F79" s="151">
        <v>-784</v>
      </c>
      <c r="G79" s="79"/>
      <c r="H79" s="80">
        <v>0</v>
      </c>
      <c r="I79" s="79"/>
      <c r="J79" s="151">
        <v>0</v>
      </c>
      <c r="K79" s="82"/>
      <c r="L79" s="80">
        <v>0</v>
      </c>
    </row>
    <row r="80" spans="1:12" s="69" customFormat="1" ht="15" customHeight="1" x14ac:dyDescent="0.2">
      <c r="A80" s="76" t="s">
        <v>138</v>
      </c>
      <c r="B80" s="76"/>
      <c r="C80" s="76"/>
      <c r="D80" s="77"/>
      <c r="E80" s="76"/>
      <c r="F80" s="151">
        <v>2065</v>
      </c>
      <c r="G80" s="79"/>
      <c r="H80" s="80">
        <v>783</v>
      </c>
      <c r="I80" s="79"/>
      <c r="J80" s="151">
        <v>519</v>
      </c>
      <c r="K80" s="82"/>
      <c r="L80" s="80">
        <v>783</v>
      </c>
    </row>
    <row r="81" spans="1:12" s="69" customFormat="1" ht="15" customHeight="1" x14ac:dyDescent="0.2">
      <c r="A81" s="76" t="s">
        <v>142</v>
      </c>
      <c r="B81" s="76"/>
      <c r="C81" s="76"/>
      <c r="D81" s="77"/>
      <c r="E81" s="76"/>
      <c r="F81" s="151">
        <v>-281656</v>
      </c>
      <c r="G81" s="79"/>
      <c r="H81" s="80">
        <v>-224791</v>
      </c>
      <c r="I81" s="79"/>
      <c r="J81" s="151">
        <v>-47528</v>
      </c>
      <c r="K81" s="82"/>
      <c r="L81" s="80">
        <v>-59140</v>
      </c>
    </row>
    <row r="82" spans="1:12" s="69" customFormat="1" ht="15" customHeight="1" x14ac:dyDescent="0.2">
      <c r="A82" s="69" t="s">
        <v>143</v>
      </c>
      <c r="B82" s="76"/>
      <c r="C82" s="76"/>
      <c r="D82" s="66"/>
      <c r="E82" s="76"/>
      <c r="F82" s="151">
        <v>-292</v>
      </c>
      <c r="G82" s="79"/>
      <c r="H82" s="80">
        <v>-312</v>
      </c>
      <c r="I82" s="79"/>
      <c r="J82" s="151">
        <v>-44</v>
      </c>
      <c r="K82" s="82"/>
      <c r="L82" s="80">
        <v>-313</v>
      </c>
    </row>
    <row r="83" spans="1:12" s="69" customFormat="1" ht="15" customHeight="1" x14ac:dyDescent="0.2">
      <c r="A83" s="76" t="s">
        <v>109</v>
      </c>
      <c r="B83" s="76"/>
      <c r="C83" s="76"/>
      <c r="D83" s="66"/>
      <c r="E83" s="76"/>
      <c r="F83" s="152">
        <v>0</v>
      </c>
      <c r="G83" s="79"/>
      <c r="H83" s="85">
        <v>0</v>
      </c>
      <c r="I83" s="79"/>
      <c r="J83" s="152">
        <v>6754</v>
      </c>
      <c r="K83" s="82"/>
      <c r="L83" s="85">
        <v>31300</v>
      </c>
    </row>
    <row r="84" spans="1:12" s="69" customFormat="1" ht="6" customHeight="1" x14ac:dyDescent="0.2">
      <c r="A84" s="76"/>
      <c r="B84" s="76"/>
      <c r="C84" s="76"/>
      <c r="D84" s="77"/>
      <c r="E84" s="76"/>
      <c r="F84" s="150"/>
      <c r="G84" s="82"/>
      <c r="H84" s="78"/>
      <c r="I84" s="82"/>
      <c r="J84" s="150"/>
      <c r="K84" s="82"/>
      <c r="L84" s="78"/>
    </row>
    <row r="85" spans="1:12" s="69" customFormat="1" ht="15" customHeight="1" x14ac:dyDescent="0.2">
      <c r="A85" s="65" t="s">
        <v>144</v>
      </c>
      <c r="B85" s="76"/>
      <c r="C85" s="76"/>
      <c r="D85" s="77"/>
      <c r="E85" s="90"/>
      <c r="F85" s="152">
        <f>SUM(F73:F83)</f>
        <v>-325966</v>
      </c>
      <c r="G85" s="80"/>
      <c r="H85" s="85">
        <f>SUM(H73:H83)</f>
        <v>-187710</v>
      </c>
      <c r="I85" s="80"/>
      <c r="J85" s="152">
        <f>SUM(J73:J83)</f>
        <v>-136455</v>
      </c>
      <c r="K85" s="79"/>
      <c r="L85" s="85">
        <f>SUM(L73:L83)</f>
        <v>-43160</v>
      </c>
    </row>
    <row r="86" spans="1:12" s="69" customFormat="1" ht="10.15" customHeight="1" x14ac:dyDescent="0.2">
      <c r="A86" s="76"/>
      <c r="B86" s="76"/>
      <c r="C86" s="76"/>
      <c r="D86" s="77"/>
      <c r="E86" s="76"/>
      <c r="F86" s="155"/>
      <c r="G86" s="92"/>
      <c r="H86" s="91"/>
      <c r="I86" s="92"/>
      <c r="J86" s="155"/>
      <c r="K86" s="79"/>
      <c r="L86" s="91"/>
    </row>
    <row r="87" spans="1:12" s="69" customFormat="1" ht="15" customHeight="1" x14ac:dyDescent="0.2">
      <c r="A87" s="65" t="s">
        <v>104</v>
      </c>
      <c r="B87" s="76"/>
      <c r="C87" s="76"/>
      <c r="D87" s="77"/>
      <c r="E87" s="76"/>
      <c r="F87" s="155"/>
      <c r="G87" s="92"/>
      <c r="H87" s="91"/>
      <c r="I87" s="92"/>
      <c r="J87" s="155"/>
      <c r="K87" s="79"/>
      <c r="L87" s="91"/>
    </row>
    <row r="88" spans="1:12" s="69" customFormat="1" ht="15" customHeight="1" x14ac:dyDescent="0.2">
      <c r="A88" s="76" t="s">
        <v>241</v>
      </c>
      <c r="B88" s="76"/>
      <c r="C88" s="76"/>
      <c r="D88" s="77"/>
      <c r="E88" s="76"/>
      <c r="F88" s="151">
        <v>961263</v>
      </c>
      <c r="G88" s="79"/>
      <c r="H88" s="80">
        <v>240000</v>
      </c>
      <c r="I88" s="79"/>
      <c r="J88" s="151">
        <v>961263</v>
      </c>
      <c r="K88" s="92"/>
      <c r="L88" s="80">
        <v>55000</v>
      </c>
    </row>
    <row r="89" spans="1:12" s="69" customFormat="1" ht="15" customHeight="1" x14ac:dyDescent="0.2">
      <c r="A89" s="76" t="s">
        <v>240</v>
      </c>
      <c r="B89" s="76"/>
      <c r="C89" s="76"/>
      <c r="D89" s="77"/>
      <c r="E89" s="76"/>
      <c r="F89" s="151">
        <v>-732380</v>
      </c>
      <c r="G89" s="79"/>
      <c r="H89" s="80">
        <v>-185000</v>
      </c>
      <c r="I89" s="79"/>
      <c r="J89" s="151">
        <v>-732380</v>
      </c>
      <c r="K89" s="92"/>
      <c r="L89" s="80">
        <v>0</v>
      </c>
    </row>
    <row r="90" spans="1:12" s="69" customFormat="1" ht="15" customHeight="1" x14ac:dyDescent="0.2">
      <c r="A90" s="76" t="s">
        <v>242</v>
      </c>
      <c r="B90" s="76"/>
      <c r="C90" s="76"/>
      <c r="D90" s="77" t="s">
        <v>257</v>
      </c>
      <c r="E90" s="76"/>
      <c r="F90" s="151">
        <v>0</v>
      </c>
      <c r="G90" s="79"/>
      <c r="H90" s="80">
        <v>0</v>
      </c>
      <c r="I90" s="79"/>
      <c r="J90" s="151">
        <v>105000</v>
      </c>
      <c r="K90" s="92"/>
      <c r="L90" s="80">
        <v>0</v>
      </c>
    </row>
    <row r="91" spans="1:12" s="69" customFormat="1" ht="15" customHeight="1" x14ac:dyDescent="0.2">
      <c r="A91" s="76" t="s">
        <v>243</v>
      </c>
      <c r="B91" s="76"/>
      <c r="C91" s="76"/>
      <c r="D91" s="77" t="s">
        <v>257</v>
      </c>
      <c r="E91" s="76"/>
      <c r="F91" s="151">
        <v>0</v>
      </c>
      <c r="G91" s="79"/>
      <c r="H91" s="80">
        <v>0</v>
      </c>
      <c r="I91" s="79"/>
      <c r="J91" s="151">
        <v>-105000</v>
      </c>
      <c r="K91" s="92"/>
      <c r="L91" s="80">
        <v>0</v>
      </c>
    </row>
    <row r="92" spans="1:12" s="69" customFormat="1" ht="15" customHeight="1" x14ac:dyDescent="0.2">
      <c r="A92" s="69" t="s">
        <v>150</v>
      </c>
      <c r="B92" s="76"/>
      <c r="C92" s="76"/>
      <c r="D92" s="77">
        <v>31</v>
      </c>
      <c r="E92" s="76"/>
      <c r="F92" s="151">
        <v>249600</v>
      </c>
      <c r="G92" s="79"/>
      <c r="H92" s="80">
        <v>116600</v>
      </c>
      <c r="I92" s="79"/>
      <c r="J92" s="151">
        <v>0</v>
      </c>
      <c r="K92" s="92"/>
      <c r="L92" s="80" t="s">
        <v>148</v>
      </c>
    </row>
    <row r="93" spans="1:12" s="69" customFormat="1" ht="15" customHeight="1" x14ac:dyDescent="0.2">
      <c r="A93" s="69" t="s">
        <v>258</v>
      </c>
      <c r="B93" s="76"/>
      <c r="C93" s="76"/>
      <c r="D93" s="77">
        <v>31</v>
      </c>
      <c r="E93" s="76"/>
      <c r="F93" s="151">
        <v>-14000</v>
      </c>
      <c r="G93" s="79"/>
      <c r="H93" s="80">
        <v>-18200</v>
      </c>
      <c r="I93" s="79"/>
      <c r="J93" s="151">
        <v>0</v>
      </c>
      <c r="K93" s="92"/>
      <c r="L93" s="80" t="s">
        <v>148</v>
      </c>
    </row>
    <row r="94" spans="1:12" s="69" customFormat="1" ht="15" customHeight="1" x14ac:dyDescent="0.2">
      <c r="A94" s="76" t="s">
        <v>244</v>
      </c>
      <c r="B94" s="76"/>
      <c r="C94" s="76"/>
      <c r="D94" s="77"/>
      <c r="E94" s="76"/>
      <c r="F94" s="151">
        <v>-24640</v>
      </c>
      <c r="G94" s="79"/>
      <c r="H94" s="196" t="s">
        <v>148</v>
      </c>
      <c r="I94" s="79"/>
      <c r="J94" s="151">
        <v>-16917</v>
      </c>
      <c r="K94" s="80"/>
      <c r="L94" s="196" t="s">
        <v>148</v>
      </c>
    </row>
    <row r="95" spans="1:12" s="69" customFormat="1" ht="15" customHeight="1" x14ac:dyDescent="0.2">
      <c r="A95" s="76" t="s">
        <v>265</v>
      </c>
      <c r="B95" s="76"/>
      <c r="C95" s="76"/>
      <c r="D95" s="77"/>
      <c r="E95" s="76"/>
      <c r="F95" s="151" t="s">
        <v>148</v>
      </c>
      <c r="G95" s="79"/>
      <c r="H95" s="80">
        <v>-13769</v>
      </c>
      <c r="I95" s="79"/>
      <c r="J95" s="151" t="s">
        <v>148</v>
      </c>
      <c r="K95" s="80"/>
      <c r="L95" s="80">
        <v>-9394</v>
      </c>
    </row>
    <row r="96" spans="1:12" s="69" customFormat="1" ht="15" customHeight="1" x14ac:dyDescent="0.2">
      <c r="A96" s="76" t="s">
        <v>110</v>
      </c>
      <c r="B96" s="76"/>
      <c r="C96" s="76"/>
      <c r="D96" s="77">
        <v>39</v>
      </c>
      <c r="E96" s="76"/>
      <c r="F96" s="151">
        <v>-20301</v>
      </c>
      <c r="G96" s="79"/>
      <c r="H96" s="80">
        <v>-43309</v>
      </c>
      <c r="I96" s="79"/>
      <c r="J96" s="151">
        <v>-20301</v>
      </c>
      <c r="K96" s="80"/>
      <c r="L96" s="80">
        <v>-43309</v>
      </c>
    </row>
    <row r="97" spans="1:12" s="69" customFormat="1" ht="15" customHeight="1" x14ac:dyDescent="0.2">
      <c r="A97" s="76" t="s">
        <v>132</v>
      </c>
      <c r="B97" s="76"/>
      <c r="C97" s="76"/>
      <c r="D97" s="77">
        <v>39</v>
      </c>
      <c r="E97" s="76"/>
      <c r="F97" s="151">
        <v>-106</v>
      </c>
      <c r="G97" s="79"/>
      <c r="H97" s="80">
        <v>-1800</v>
      </c>
      <c r="I97" s="79"/>
      <c r="J97" s="151">
        <v>0</v>
      </c>
      <c r="K97" s="80"/>
      <c r="L97" s="80" t="s">
        <v>148</v>
      </c>
    </row>
    <row r="98" spans="1:12" s="69" customFormat="1" ht="15" customHeight="1" x14ac:dyDescent="0.2">
      <c r="A98" s="76" t="s">
        <v>245</v>
      </c>
      <c r="B98" s="76"/>
      <c r="C98" s="76"/>
      <c r="D98" s="77"/>
      <c r="E98" s="76"/>
      <c r="F98" s="151"/>
      <c r="G98" s="79"/>
      <c r="H98" s="80"/>
      <c r="I98" s="79"/>
      <c r="J98" s="151"/>
      <c r="K98" s="80"/>
      <c r="L98" s="80"/>
    </row>
    <row r="99" spans="1:12" s="69" customFormat="1" ht="15" customHeight="1" x14ac:dyDescent="0.2">
      <c r="A99" s="76"/>
      <c r="B99" s="76" t="s">
        <v>246</v>
      </c>
      <c r="C99" s="76"/>
      <c r="D99" s="77">
        <v>21</v>
      </c>
      <c r="E99" s="76"/>
      <c r="F99" s="151">
        <v>6000</v>
      </c>
      <c r="G99" s="79"/>
      <c r="H99" s="80">
        <v>27000</v>
      </c>
      <c r="I99" s="79"/>
      <c r="J99" s="151">
        <v>0</v>
      </c>
      <c r="K99" s="92"/>
      <c r="L99" s="80" t="s">
        <v>148</v>
      </c>
    </row>
    <row r="100" spans="1:12" s="69" customFormat="1" ht="15" customHeight="1" x14ac:dyDescent="0.2">
      <c r="A100" s="76" t="s">
        <v>247</v>
      </c>
      <c r="B100" s="76"/>
      <c r="C100" s="76"/>
      <c r="D100" s="77"/>
      <c r="E100" s="76"/>
      <c r="F100" s="151"/>
      <c r="G100" s="79"/>
      <c r="H100" s="80"/>
      <c r="I100" s="79"/>
      <c r="J100" s="151"/>
      <c r="K100" s="80"/>
      <c r="L100" s="80"/>
    </row>
    <row r="101" spans="1:12" s="69" customFormat="1" ht="15" customHeight="1" x14ac:dyDescent="0.2">
      <c r="A101" s="76"/>
      <c r="B101" s="76" t="s">
        <v>248</v>
      </c>
      <c r="C101" s="76"/>
      <c r="D101" s="77">
        <v>21</v>
      </c>
      <c r="E101" s="76"/>
      <c r="F101" s="152">
        <v>0</v>
      </c>
      <c r="G101" s="79"/>
      <c r="H101" s="85">
        <v>-8000</v>
      </c>
      <c r="I101" s="79"/>
      <c r="J101" s="152">
        <v>0</v>
      </c>
      <c r="K101" s="80"/>
      <c r="L101" s="85" t="s">
        <v>148</v>
      </c>
    </row>
    <row r="102" spans="1:12" s="69" customFormat="1" ht="6" customHeight="1" x14ac:dyDescent="0.2">
      <c r="A102" s="76"/>
      <c r="B102" s="76"/>
      <c r="C102" s="76"/>
      <c r="D102" s="77"/>
      <c r="E102" s="76"/>
      <c r="F102" s="150"/>
      <c r="G102" s="92"/>
      <c r="H102" s="78"/>
      <c r="I102" s="92"/>
      <c r="J102" s="150"/>
      <c r="K102" s="92"/>
      <c r="L102" s="78"/>
    </row>
    <row r="103" spans="1:12" s="69" customFormat="1" ht="15" customHeight="1" x14ac:dyDescent="0.2">
      <c r="A103" s="65" t="s">
        <v>157</v>
      </c>
      <c r="B103" s="76"/>
      <c r="C103" s="76"/>
      <c r="D103" s="77"/>
      <c r="E103" s="76"/>
      <c r="F103" s="153">
        <f>SUM(F88:F101)</f>
        <v>425436</v>
      </c>
      <c r="G103" s="80"/>
      <c r="H103" s="89">
        <f>SUM(H88:H101)</f>
        <v>113522</v>
      </c>
      <c r="I103" s="80"/>
      <c r="J103" s="153">
        <f>SUM(J88:J101)</f>
        <v>191665</v>
      </c>
      <c r="K103" s="82"/>
      <c r="L103" s="89">
        <f>SUM(L88:L101)</f>
        <v>2297</v>
      </c>
    </row>
    <row r="104" spans="1:12" s="69" customFormat="1" ht="12" customHeight="1" x14ac:dyDescent="0.2">
      <c r="A104" s="65"/>
      <c r="B104" s="76"/>
      <c r="C104" s="76"/>
      <c r="D104" s="77"/>
      <c r="E104" s="76"/>
      <c r="F104" s="150"/>
      <c r="G104" s="80"/>
      <c r="H104" s="78"/>
      <c r="I104" s="80"/>
      <c r="J104" s="150"/>
      <c r="K104" s="82"/>
      <c r="L104" s="78"/>
    </row>
    <row r="105" spans="1:12" s="69" customFormat="1" ht="15" customHeight="1" x14ac:dyDescent="0.2">
      <c r="A105" s="65" t="s">
        <v>105</v>
      </c>
      <c r="B105" s="76"/>
      <c r="C105" s="76"/>
      <c r="D105" s="77"/>
      <c r="E105" s="76"/>
      <c r="F105" s="151">
        <v>875</v>
      </c>
      <c r="G105" s="82"/>
      <c r="H105" s="80">
        <v>-115912</v>
      </c>
      <c r="I105" s="82"/>
      <c r="J105" s="151">
        <v>-29445</v>
      </c>
      <c r="K105" s="82"/>
      <c r="L105" s="80">
        <v>-121037</v>
      </c>
    </row>
    <row r="106" spans="1:12" s="69" customFormat="1" ht="15" customHeight="1" x14ac:dyDescent="0.2">
      <c r="A106" s="76" t="s">
        <v>184</v>
      </c>
      <c r="B106" s="76"/>
      <c r="C106" s="76"/>
      <c r="D106" s="77"/>
      <c r="E106" s="76"/>
      <c r="F106" s="151">
        <v>-331</v>
      </c>
      <c r="G106" s="82"/>
      <c r="H106" s="80">
        <v>-441</v>
      </c>
      <c r="I106" s="82"/>
      <c r="J106" s="151">
        <v>-331</v>
      </c>
      <c r="K106" s="82"/>
      <c r="L106" s="80">
        <v>-441</v>
      </c>
    </row>
    <row r="107" spans="1:12" s="69" customFormat="1" ht="15" customHeight="1" x14ac:dyDescent="0.2">
      <c r="A107" s="76" t="s">
        <v>126</v>
      </c>
      <c r="B107" s="76"/>
      <c r="C107" s="76"/>
      <c r="D107" s="77"/>
      <c r="E107" s="76"/>
      <c r="F107" s="153">
        <v>108476</v>
      </c>
      <c r="H107" s="89">
        <v>224829</v>
      </c>
      <c r="J107" s="153">
        <v>63897</v>
      </c>
      <c r="K107" s="82"/>
      <c r="L107" s="89">
        <v>185375</v>
      </c>
    </row>
    <row r="108" spans="1:12" s="69" customFormat="1" ht="6" customHeight="1" x14ac:dyDescent="0.2">
      <c r="A108" s="76"/>
      <c r="B108" s="76"/>
      <c r="C108" s="76"/>
      <c r="D108" s="77"/>
      <c r="E108" s="76"/>
      <c r="F108" s="150"/>
      <c r="G108" s="82"/>
      <c r="H108" s="78"/>
      <c r="I108" s="82"/>
      <c r="J108" s="150"/>
      <c r="K108" s="82"/>
      <c r="L108" s="78"/>
    </row>
    <row r="109" spans="1:12" s="69" customFormat="1" ht="15" customHeight="1" thickBot="1" x14ac:dyDescent="0.25">
      <c r="A109" s="65" t="s">
        <v>127</v>
      </c>
      <c r="B109" s="76"/>
      <c r="C109" s="76"/>
      <c r="D109" s="77">
        <v>13</v>
      </c>
      <c r="E109" s="76"/>
      <c r="F109" s="156">
        <f>SUM(F105:F108)</f>
        <v>109020</v>
      </c>
      <c r="G109" s="90"/>
      <c r="H109" s="93">
        <f>SUM(H105:H108)</f>
        <v>108476</v>
      </c>
      <c r="I109" s="90"/>
      <c r="J109" s="156">
        <f>SUM(J105:J108)</f>
        <v>34121</v>
      </c>
      <c r="K109" s="79"/>
      <c r="L109" s="93">
        <f>SUM(L105:L108)</f>
        <v>63897</v>
      </c>
    </row>
    <row r="110" spans="1:12" s="69" customFormat="1" ht="15" customHeight="1" thickTop="1" x14ac:dyDescent="0.2">
      <c r="A110" s="65"/>
      <c r="B110" s="76"/>
      <c r="C110" s="76"/>
      <c r="D110" s="77"/>
      <c r="E110" s="76"/>
      <c r="F110" s="157"/>
      <c r="G110" s="90"/>
      <c r="H110" s="90"/>
      <c r="I110" s="90"/>
      <c r="J110" s="157"/>
      <c r="K110" s="79"/>
      <c r="L110" s="90"/>
    </row>
    <row r="111" spans="1:12" s="69" customFormat="1" ht="15" customHeight="1" x14ac:dyDescent="0.2">
      <c r="A111" s="65" t="s">
        <v>93</v>
      </c>
      <c r="B111" s="76"/>
      <c r="C111" s="76"/>
      <c r="D111" s="77"/>
      <c r="E111" s="76"/>
      <c r="F111" s="150"/>
      <c r="G111" s="76"/>
      <c r="H111" s="78"/>
      <c r="I111" s="76"/>
      <c r="J111" s="158"/>
      <c r="K111" s="77"/>
      <c r="L111" s="94"/>
    </row>
    <row r="112" spans="1:12" s="69" customFormat="1" ht="10.15" customHeight="1" x14ac:dyDescent="0.2">
      <c r="A112" s="76"/>
      <c r="B112" s="76"/>
      <c r="C112" s="76"/>
      <c r="D112" s="77"/>
      <c r="E112" s="76"/>
      <c r="F112" s="150"/>
      <c r="G112" s="82"/>
      <c r="H112" s="78"/>
      <c r="I112" s="82"/>
      <c r="J112" s="151"/>
      <c r="K112" s="82"/>
      <c r="L112" s="80"/>
    </row>
    <row r="113" spans="1:12" s="69" customFormat="1" ht="15" customHeight="1" x14ac:dyDescent="0.2">
      <c r="A113" s="95" t="s">
        <v>94</v>
      </c>
      <c r="B113" s="96"/>
      <c r="C113" s="96"/>
      <c r="D113" s="77"/>
      <c r="E113" s="76"/>
      <c r="F113" s="151">
        <v>26563</v>
      </c>
      <c r="G113" s="79"/>
      <c r="H113" s="80">
        <v>19590</v>
      </c>
      <c r="I113" s="79"/>
      <c r="J113" s="151">
        <v>6754</v>
      </c>
      <c r="K113" s="77"/>
      <c r="L113" s="80">
        <v>4628</v>
      </c>
    </row>
    <row r="114" spans="1:12" s="69" customFormat="1" ht="15" customHeight="1" x14ac:dyDescent="0.2">
      <c r="A114" s="69" t="s">
        <v>249</v>
      </c>
      <c r="C114" s="76"/>
      <c r="D114" s="77"/>
      <c r="E114" s="76"/>
      <c r="F114" s="151">
        <v>23039</v>
      </c>
      <c r="G114" s="76"/>
      <c r="H114" s="80">
        <v>8090</v>
      </c>
      <c r="I114" s="76"/>
      <c r="J114" s="151">
        <v>6267</v>
      </c>
      <c r="K114" s="77"/>
      <c r="L114" s="80">
        <v>8090</v>
      </c>
    </row>
    <row r="115" spans="1:12" s="69" customFormat="1" ht="15" customHeight="1" x14ac:dyDescent="0.2">
      <c r="A115" s="95"/>
      <c r="C115" s="76"/>
      <c r="D115" s="77"/>
      <c r="E115" s="76"/>
      <c r="F115" s="80"/>
      <c r="G115" s="76"/>
      <c r="H115" s="80"/>
      <c r="I115" s="76"/>
      <c r="J115" s="80"/>
      <c r="K115" s="76"/>
      <c r="L115" s="80"/>
    </row>
    <row r="116" spans="1:12" s="69" customFormat="1" ht="18.75" customHeight="1" x14ac:dyDescent="0.2">
      <c r="A116" s="95"/>
      <c r="C116" s="76"/>
      <c r="D116" s="77"/>
      <c r="E116" s="76"/>
      <c r="F116" s="80"/>
      <c r="G116" s="76"/>
      <c r="H116" s="80"/>
      <c r="I116" s="76"/>
      <c r="J116" s="80"/>
      <c r="K116" s="76"/>
      <c r="L116" s="80"/>
    </row>
    <row r="117" spans="1:12" s="69" customFormat="1" ht="15" customHeight="1" x14ac:dyDescent="0.2">
      <c r="A117" s="95"/>
      <c r="C117" s="76"/>
      <c r="D117" s="77"/>
      <c r="E117" s="76"/>
      <c r="F117" s="80"/>
      <c r="G117" s="76"/>
      <c r="H117" s="80"/>
      <c r="I117" s="76"/>
      <c r="J117" s="80"/>
      <c r="K117" s="76"/>
      <c r="L117" s="80"/>
    </row>
    <row r="118" spans="1:12" s="69" customFormat="1" ht="15" customHeight="1" x14ac:dyDescent="0.2">
      <c r="A118" s="95"/>
      <c r="C118" s="76"/>
      <c r="D118" s="77"/>
      <c r="E118" s="76"/>
      <c r="F118" s="80"/>
      <c r="G118" s="76"/>
      <c r="H118" s="80"/>
      <c r="I118" s="76"/>
      <c r="J118" s="80"/>
      <c r="K118" s="76"/>
      <c r="L118" s="80"/>
    </row>
    <row r="119" spans="1:12" s="69" customFormat="1" ht="12.75" customHeight="1" x14ac:dyDescent="0.2">
      <c r="A119" s="95"/>
      <c r="C119" s="76"/>
      <c r="D119" s="77"/>
      <c r="E119" s="76"/>
      <c r="F119" s="80"/>
      <c r="G119" s="76"/>
      <c r="H119" s="80"/>
      <c r="I119" s="77"/>
      <c r="J119" s="80"/>
      <c r="K119" s="76"/>
      <c r="L119" s="80"/>
    </row>
    <row r="120" spans="1:12" s="69" customFormat="1" ht="21.95" customHeight="1" x14ac:dyDescent="0.2">
      <c r="A120" s="214" t="str">
        <f>+A61</f>
        <v>The accompanying notes on page 16 to 89 are an integral part of these consolidated and separate financial statements.</v>
      </c>
      <c r="B120" s="214"/>
      <c r="C120" s="214"/>
      <c r="D120" s="214"/>
      <c r="E120" s="214"/>
      <c r="F120" s="214"/>
      <c r="G120" s="214"/>
      <c r="H120" s="214"/>
      <c r="I120" s="214"/>
      <c r="J120" s="214"/>
      <c r="K120" s="214"/>
      <c r="L120" s="214"/>
    </row>
    <row r="121" spans="1:12" s="69" customFormat="1" ht="16.5" customHeight="1" x14ac:dyDescent="0.2">
      <c r="A121" s="76"/>
      <c r="C121" s="76"/>
      <c r="D121" s="77"/>
      <c r="E121" s="76"/>
      <c r="F121" s="78"/>
      <c r="G121" s="76"/>
      <c r="H121" s="78"/>
      <c r="I121" s="77"/>
      <c r="J121" s="80"/>
      <c r="K121" s="76"/>
      <c r="L121" s="80"/>
    </row>
    <row r="122" spans="1:12" s="69" customFormat="1" ht="16.5" customHeight="1" x14ac:dyDescent="0.2">
      <c r="A122" s="76"/>
      <c r="C122" s="76"/>
      <c r="D122" s="77"/>
      <c r="E122" s="76"/>
      <c r="F122" s="78"/>
      <c r="G122" s="76"/>
      <c r="H122" s="78"/>
      <c r="I122" s="77"/>
      <c r="J122" s="80"/>
      <c r="K122" s="76"/>
      <c r="L122" s="80"/>
    </row>
    <row r="123" spans="1:12" s="69" customFormat="1" ht="16.5" customHeight="1" x14ac:dyDescent="0.2">
      <c r="A123" s="76"/>
      <c r="C123" s="76"/>
      <c r="D123" s="77"/>
      <c r="E123" s="76"/>
      <c r="F123" s="78"/>
      <c r="G123" s="76"/>
      <c r="H123" s="78"/>
      <c r="I123" s="77"/>
      <c r="J123" s="80"/>
      <c r="K123" s="76"/>
      <c r="L123" s="80"/>
    </row>
    <row r="124" spans="1:12" s="69" customFormat="1" ht="16.5" customHeight="1" x14ac:dyDescent="0.2">
      <c r="A124" s="76"/>
      <c r="C124" s="76"/>
      <c r="D124" s="77"/>
      <c r="E124" s="76"/>
      <c r="F124" s="78"/>
      <c r="G124" s="76"/>
      <c r="H124" s="78"/>
      <c r="I124" s="77"/>
      <c r="J124" s="80"/>
      <c r="K124" s="76"/>
      <c r="L124" s="80"/>
    </row>
    <row r="125" spans="1:12" s="69" customFormat="1" ht="16.5" customHeight="1" x14ac:dyDescent="0.2">
      <c r="A125" s="76"/>
      <c r="C125" s="76"/>
      <c r="D125" s="77"/>
      <c r="E125" s="76"/>
      <c r="F125" s="78"/>
      <c r="G125" s="76"/>
      <c r="H125" s="78"/>
      <c r="I125" s="77"/>
      <c r="J125" s="80"/>
      <c r="K125" s="76"/>
      <c r="L125" s="80"/>
    </row>
    <row r="126" spans="1:12" s="69" customFormat="1" ht="16.5" customHeight="1" x14ac:dyDescent="0.2">
      <c r="A126" s="76"/>
      <c r="C126" s="76"/>
      <c r="D126" s="77"/>
      <c r="E126" s="76"/>
      <c r="F126" s="78"/>
      <c r="G126" s="76"/>
      <c r="H126" s="78"/>
      <c r="I126" s="77"/>
      <c r="J126" s="80"/>
      <c r="K126" s="76"/>
      <c r="L126" s="80"/>
    </row>
    <row r="127" spans="1:12" s="69" customFormat="1" ht="16.5" customHeight="1" x14ac:dyDescent="0.2">
      <c r="A127" s="76"/>
      <c r="C127" s="76"/>
      <c r="D127" s="77"/>
      <c r="E127" s="76"/>
      <c r="F127" s="78"/>
      <c r="G127" s="76"/>
      <c r="H127" s="78"/>
      <c r="I127" s="77"/>
      <c r="J127" s="80"/>
      <c r="K127" s="76"/>
      <c r="L127" s="80"/>
    </row>
    <row r="128" spans="1:12" s="69" customFormat="1" ht="16.5" customHeight="1" x14ac:dyDescent="0.2">
      <c r="A128" s="76"/>
      <c r="C128" s="76"/>
      <c r="D128" s="77"/>
      <c r="E128" s="76"/>
      <c r="F128" s="78"/>
      <c r="G128" s="76"/>
      <c r="H128" s="78"/>
      <c r="I128" s="77"/>
      <c r="J128" s="80"/>
      <c r="K128" s="76"/>
      <c r="L128" s="80"/>
    </row>
    <row r="129" spans="1:12" s="69" customFormat="1" ht="16.5" customHeight="1" x14ac:dyDescent="0.2">
      <c r="A129" s="76"/>
      <c r="C129" s="76"/>
      <c r="D129" s="77"/>
      <c r="E129" s="76"/>
      <c r="F129" s="78"/>
      <c r="G129" s="76"/>
      <c r="H129" s="78"/>
      <c r="I129" s="77"/>
      <c r="J129" s="80"/>
      <c r="K129" s="76"/>
      <c r="L129" s="80"/>
    </row>
    <row r="130" spans="1:12" s="69" customFormat="1" ht="16.5" customHeight="1" x14ac:dyDescent="0.2">
      <c r="A130" s="76"/>
      <c r="C130" s="76"/>
      <c r="D130" s="77"/>
      <c r="E130" s="76"/>
      <c r="F130" s="78"/>
      <c r="G130" s="76"/>
      <c r="H130" s="78"/>
      <c r="I130" s="77"/>
      <c r="J130" s="80"/>
      <c r="K130" s="76"/>
      <c r="L130" s="80"/>
    </row>
    <row r="131" spans="1:12" s="69" customFormat="1" ht="16.5" customHeight="1" x14ac:dyDescent="0.2">
      <c r="A131" s="76"/>
      <c r="C131" s="76"/>
      <c r="D131" s="77"/>
      <c r="E131" s="76"/>
      <c r="F131" s="78"/>
      <c r="G131" s="76"/>
      <c r="H131" s="78"/>
      <c r="I131" s="77"/>
      <c r="J131" s="80"/>
      <c r="K131" s="76"/>
      <c r="L131" s="80"/>
    </row>
    <row r="132" spans="1:12" s="69" customFormat="1" ht="16.5" customHeight="1" x14ac:dyDescent="0.2">
      <c r="A132" s="76"/>
      <c r="C132" s="76"/>
      <c r="D132" s="77"/>
      <c r="E132" s="76"/>
      <c r="F132" s="78"/>
      <c r="G132" s="76"/>
      <c r="H132" s="78"/>
      <c r="I132" s="77"/>
      <c r="J132" s="80"/>
      <c r="K132" s="76"/>
      <c r="L132" s="80"/>
    </row>
    <row r="133" spans="1:12" s="69" customFormat="1" ht="16.5" customHeight="1" x14ac:dyDescent="0.2">
      <c r="A133" s="76"/>
      <c r="C133" s="76"/>
      <c r="D133" s="77"/>
      <c r="E133" s="76"/>
      <c r="F133" s="78"/>
      <c r="G133" s="76"/>
      <c r="H133" s="78"/>
      <c r="I133" s="77"/>
      <c r="J133" s="80"/>
      <c r="K133" s="76"/>
      <c r="L133" s="80"/>
    </row>
    <row r="134" spans="1:12" s="69" customFormat="1" ht="16.5" customHeight="1" x14ac:dyDescent="0.2">
      <c r="A134" s="76"/>
      <c r="C134" s="76"/>
      <c r="D134" s="77"/>
      <c r="E134" s="76"/>
      <c r="F134" s="78"/>
      <c r="G134" s="76"/>
      <c r="H134" s="78"/>
      <c r="I134" s="77"/>
      <c r="J134" s="80"/>
      <c r="K134" s="76"/>
      <c r="L134" s="80"/>
    </row>
    <row r="135" spans="1:12" s="69" customFormat="1" ht="16.5" customHeight="1" x14ac:dyDescent="0.2">
      <c r="A135" s="76"/>
      <c r="C135" s="76"/>
      <c r="D135" s="77"/>
      <c r="E135" s="76"/>
      <c r="F135" s="78"/>
      <c r="G135" s="76"/>
      <c r="H135" s="78"/>
      <c r="I135" s="77"/>
      <c r="J135" s="80"/>
      <c r="K135" s="76"/>
      <c r="L135" s="80"/>
    </row>
    <row r="136" spans="1:12" s="69" customFormat="1" ht="16.5" customHeight="1" x14ac:dyDescent="0.2">
      <c r="A136" s="76"/>
      <c r="C136" s="76"/>
      <c r="D136" s="77"/>
      <c r="E136" s="76"/>
      <c r="F136" s="78"/>
      <c r="G136" s="76"/>
      <c r="H136" s="78"/>
      <c r="I136" s="77"/>
      <c r="J136" s="80"/>
      <c r="K136" s="76"/>
      <c r="L136" s="80"/>
    </row>
    <row r="137" spans="1:12" s="69" customFormat="1" ht="16.5" customHeight="1" x14ac:dyDescent="0.2">
      <c r="A137" s="76"/>
      <c r="C137" s="76"/>
      <c r="D137" s="77"/>
      <c r="E137" s="76"/>
      <c r="F137" s="78"/>
      <c r="G137" s="76"/>
      <c r="H137" s="78"/>
      <c r="I137" s="77"/>
      <c r="J137" s="80"/>
      <c r="K137" s="76"/>
      <c r="L137" s="80"/>
    </row>
    <row r="138" spans="1:12" s="69" customFormat="1" ht="16.5" customHeight="1" x14ac:dyDescent="0.2">
      <c r="A138" s="99"/>
      <c r="B138" s="99"/>
      <c r="C138" s="99"/>
      <c r="D138" s="99"/>
      <c r="E138" s="99"/>
      <c r="F138" s="102"/>
      <c r="G138" s="99"/>
      <c r="H138" s="102"/>
      <c r="I138" s="99"/>
      <c r="J138" s="99"/>
      <c r="K138" s="99"/>
      <c r="L138" s="99"/>
    </row>
    <row r="139" spans="1:12" s="69" customFormat="1" ht="16.5" customHeight="1" x14ac:dyDescent="0.2">
      <c r="A139" s="76"/>
      <c r="B139" s="76"/>
      <c r="C139" s="76"/>
      <c r="D139" s="77"/>
      <c r="E139" s="76"/>
      <c r="F139" s="78"/>
      <c r="G139" s="76"/>
      <c r="H139" s="78"/>
      <c r="I139" s="77"/>
      <c r="J139" s="90"/>
      <c r="K139" s="76"/>
      <c r="L139" s="90"/>
    </row>
    <row r="140" spans="1:12" s="69" customFormat="1" ht="16.5" customHeight="1" x14ac:dyDescent="0.2">
      <c r="A140" s="76"/>
      <c r="B140" s="76"/>
      <c r="C140" s="76"/>
      <c r="D140" s="77"/>
      <c r="E140" s="76"/>
      <c r="F140" s="78"/>
      <c r="G140" s="76"/>
      <c r="H140" s="78"/>
      <c r="I140" s="77"/>
      <c r="J140" s="90"/>
      <c r="K140" s="76"/>
      <c r="L140" s="90"/>
    </row>
    <row r="141" spans="1:12" s="69" customFormat="1" ht="16.5" customHeight="1" x14ac:dyDescent="0.2">
      <c r="A141" s="76"/>
      <c r="B141" s="76"/>
      <c r="C141" s="76"/>
      <c r="D141" s="77"/>
      <c r="E141" s="76"/>
      <c r="F141" s="78"/>
      <c r="G141" s="76"/>
      <c r="H141" s="78"/>
      <c r="I141" s="77"/>
      <c r="J141" s="80"/>
      <c r="K141" s="76"/>
      <c r="L141" s="80"/>
    </row>
    <row r="142" spans="1:12" s="69" customFormat="1" ht="16.5" customHeight="1" x14ac:dyDescent="0.2">
      <c r="A142" s="76"/>
      <c r="B142" s="76"/>
      <c r="C142" s="76"/>
      <c r="D142" s="77"/>
      <c r="E142" s="76"/>
      <c r="F142" s="78"/>
      <c r="G142" s="76"/>
      <c r="H142" s="78"/>
      <c r="I142" s="77"/>
      <c r="J142" s="80"/>
      <c r="K142" s="76"/>
      <c r="L142" s="80"/>
    </row>
    <row r="143" spans="1:12" s="69" customFormat="1" ht="16.5" customHeight="1" x14ac:dyDescent="0.2">
      <c r="A143" s="76"/>
      <c r="B143" s="76"/>
      <c r="C143" s="76"/>
      <c r="D143" s="77"/>
      <c r="E143" s="76"/>
      <c r="F143" s="78"/>
      <c r="G143" s="76"/>
      <c r="H143" s="78"/>
      <c r="I143" s="77"/>
      <c r="J143" s="80"/>
      <c r="K143" s="76"/>
      <c r="L143" s="80"/>
    </row>
    <row r="144" spans="1:12" s="69" customFormat="1" ht="16.5" customHeight="1" x14ac:dyDescent="0.2">
      <c r="A144" s="76"/>
      <c r="B144" s="76"/>
      <c r="C144" s="76"/>
      <c r="D144" s="77"/>
      <c r="E144" s="76"/>
      <c r="F144" s="78"/>
      <c r="G144" s="76"/>
      <c r="H144" s="78"/>
      <c r="I144" s="77"/>
      <c r="J144" s="80"/>
      <c r="K144" s="76"/>
      <c r="L144" s="80"/>
    </row>
    <row r="145" spans="1:12" s="69" customFormat="1" ht="16.5" customHeight="1" x14ac:dyDescent="0.2">
      <c r="A145" s="76"/>
      <c r="B145" s="76"/>
      <c r="C145" s="76"/>
      <c r="D145" s="77"/>
      <c r="E145" s="76"/>
      <c r="F145" s="78"/>
      <c r="G145" s="76"/>
      <c r="H145" s="78"/>
      <c r="I145" s="77"/>
      <c r="J145" s="80"/>
      <c r="K145" s="76"/>
      <c r="L145" s="80"/>
    </row>
    <row r="146" spans="1:12" s="69" customFormat="1" ht="16.5" customHeight="1" x14ac:dyDescent="0.2">
      <c r="A146" s="76"/>
      <c r="B146" s="76"/>
      <c r="C146" s="76"/>
      <c r="D146" s="77"/>
      <c r="E146" s="76"/>
      <c r="F146" s="78"/>
      <c r="G146" s="76"/>
      <c r="H146" s="78"/>
      <c r="I146" s="77"/>
      <c r="J146" s="80"/>
      <c r="K146" s="76"/>
      <c r="L146" s="80"/>
    </row>
    <row r="147" spans="1:12" s="69" customFormat="1" ht="16.5" customHeight="1" x14ac:dyDescent="0.2">
      <c r="A147" s="76"/>
      <c r="B147" s="76"/>
      <c r="C147" s="76"/>
      <c r="D147" s="77"/>
      <c r="E147" s="76"/>
      <c r="F147" s="78"/>
      <c r="G147" s="76"/>
      <c r="H147" s="78"/>
      <c r="I147" s="77"/>
      <c r="J147" s="80"/>
      <c r="K147" s="76"/>
      <c r="L147" s="80"/>
    </row>
    <row r="148" spans="1:12" s="69" customFormat="1" ht="16.5" customHeight="1" x14ac:dyDescent="0.2">
      <c r="A148" s="76"/>
      <c r="B148" s="76"/>
      <c r="C148" s="76"/>
      <c r="D148" s="77"/>
      <c r="E148" s="76"/>
      <c r="F148" s="78"/>
      <c r="G148" s="76"/>
      <c r="H148" s="78"/>
      <c r="I148" s="77"/>
      <c r="J148" s="80"/>
      <c r="K148" s="76"/>
      <c r="L148" s="80"/>
    </row>
    <row r="149" spans="1:12" s="69" customFormat="1" ht="16.5" customHeight="1" x14ac:dyDescent="0.2">
      <c r="A149" s="76"/>
      <c r="B149" s="76"/>
      <c r="C149" s="76"/>
      <c r="D149" s="77"/>
      <c r="E149" s="76"/>
      <c r="F149" s="78"/>
      <c r="G149" s="76"/>
      <c r="H149" s="78"/>
      <c r="I149" s="77"/>
      <c r="J149" s="80"/>
      <c r="K149" s="76"/>
      <c r="L149" s="80"/>
    </row>
    <row r="150" spans="1:12" s="69" customFormat="1" ht="16.5" customHeight="1" x14ac:dyDescent="0.2">
      <c r="A150" s="76"/>
      <c r="B150" s="76"/>
      <c r="C150" s="76"/>
      <c r="D150" s="77"/>
      <c r="E150" s="76"/>
      <c r="F150" s="78"/>
      <c r="G150" s="76"/>
      <c r="H150" s="78"/>
      <c r="I150" s="77"/>
      <c r="J150" s="80"/>
      <c r="K150" s="76"/>
      <c r="L150" s="80"/>
    </row>
    <row r="151" spans="1:12" s="69" customFormat="1" ht="16.5" customHeight="1" x14ac:dyDescent="0.2">
      <c r="A151" s="76"/>
      <c r="B151" s="76"/>
      <c r="C151" s="76"/>
      <c r="D151" s="77"/>
      <c r="E151" s="76"/>
      <c r="F151" s="78"/>
      <c r="G151" s="76"/>
      <c r="H151" s="78"/>
      <c r="I151" s="77"/>
      <c r="J151" s="80"/>
      <c r="K151" s="76"/>
      <c r="L151" s="80"/>
    </row>
    <row r="152" spans="1:12" s="69" customFormat="1" ht="16.5" customHeight="1" x14ac:dyDescent="0.2">
      <c r="A152" s="76"/>
      <c r="B152" s="76"/>
      <c r="C152" s="76"/>
      <c r="D152" s="77"/>
      <c r="E152" s="76"/>
      <c r="F152" s="78"/>
      <c r="G152" s="76"/>
      <c r="H152" s="78"/>
      <c r="I152" s="77"/>
      <c r="J152" s="80"/>
      <c r="K152" s="76"/>
      <c r="L152" s="80"/>
    </row>
    <row r="153" spans="1:12" s="69" customFormat="1" ht="16.5" customHeight="1" x14ac:dyDescent="0.2">
      <c r="A153" s="76"/>
      <c r="B153" s="76"/>
      <c r="C153" s="76"/>
      <c r="D153" s="77"/>
      <c r="E153" s="76"/>
      <c r="F153" s="78"/>
      <c r="G153" s="76"/>
      <c r="H153" s="78"/>
      <c r="I153" s="77"/>
      <c r="J153" s="80"/>
      <c r="K153" s="76"/>
      <c r="L153" s="80"/>
    </row>
    <row r="154" spans="1:12" s="69" customFormat="1" ht="16.5" customHeight="1" x14ac:dyDescent="0.2">
      <c r="A154" s="76"/>
      <c r="B154" s="76"/>
      <c r="C154" s="76"/>
      <c r="D154" s="77"/>
      <c r="E154" s="76"/>
      <c r="F154" s="78"/>
      <c r="G154" s="76"/>
      <c r="H154" s="78"/>
      <c r="I154" s="77"/>
      <c r="J154" s="80"/>
      <c r="K154" s="76"/>
      <c r="L154" s="80"/>
    </row>
    <row r="155" spans="1:12" s="69" customFormat="1" ht="16.5" customHeight="1" x14ac:dyDescent="0.2">
      <c r="A155" s="76"/>
      <c r="B155" s="76"/>
      <c r="C155" s="76"/>
      <c r="D155" s="77"/>
      <c r="E155" s="76"/>
      <c r="F155" s="78"/>
      <c r="G155" s="76"/>
      <c r="H155" s="78"/>
      <c r="I155" s="77"/>
      <c r="J155" s="80"/>
      <c r="K155" s="76"/>
      <c r="L155" s="80"/>
    </row>
    <row r="156" spans="1:12" s="69" customFormat="1" ht="16.5" customHeight="1" x14ac:dyDescent="0.2">
      <c r="A156" s="76"/>
      <c r="B156" s="76"/>
      <c r="C156" s="76"/>
      <c r="D156" s="77"/>
      <c r="E156" s="76"/>
      <c r="F156" s="78"/>
      <c r="G156" s="76"/>
      <c r="H156" s="78"/>
      <c r="I156" s="77"/>
      <c r="J156" s="80"/>
      <c r="K156" s="76"/>
      <c r="L156" s="80"/>
    </row>
    <row r="157" spans="1:12" s="69" customFormat="1" ht="16.5" customHeight="1" x14ac:dyDescent="0.2">
      <c r="A157" s="76"/>
      <c r="B157" s="76"/>
      <c r="C157" s="76"/>
      <c r="D157" s="77"/>
      <c r="E157" s="76"/>
      <c r="F157" s="78"/>
      <c r="G157" s="76"/>
      <c r="H157" s="78"/>
      <c r="I157" s="77"/>
      <c r="J157" s="80"/>
      <c r="K157" s="76"/>
      <c r="L157" s="80"/>
    </row>
    <row r="158" spans="1:12" s="69" customFormat="1" ht="16.5" customHeight="1" x14ac:dyDescent="0.2">
      <c r="A158" s="76"/>
      <c r="B158" s="76"/>
      <c r="C158" s="76"/>
      <c r="D158" s="77"/>
      <c r="E158" s="76"/>
      <c r="F158" s="78"/>
      <c r="G158" s="76"/>
      <c r="H158" s="78"/>
      <c r="I158" s="77"/>
      <c r="J158" s="80"/>
      <c r="K158" s="76"/>
      <c r="L158" s="80"/>
    </row>
    <row r="159" spans="1:12" s="69" customFormat="1" ht="16.5" customHeight="1" x14ac:dyDescent="0.2">
      <c r="A159" s="76"/>
      <c r="B159" s="76"/>
      <c r="C159" s="76"/>
      <c r="D159" s="77"/>
      <c r="E159" s="76"/>
      <c r="F159" s="78"/>
      <c r="G159" s="76"/>
      <c r="H159" s="78"/>
      <c r="I159" s="77"/>
      <c r="J159" s="80"/>
      <c r="K159" s="76"/>
      <c r="L159" s="80"/>
    </row>
    <row r="160" spans="1:12" s="69" customFormat="1" ht="16.5" customHeight="1" x14ac:dyDescent="0.2">
      <c r="A160" s="76"/>
      <c r="B160" s="76"/>
      <c r="C160" s="76"/>
      <c r="D160" s="77"/>
      <c r="E160" s="76"/>
      <c r="F160" s="78"/>
      <c r="G160" s="76"/>
      <c r="H160" s="78"/>
      <c r="I160" s="77"/>
      <c r="J160" s="80"/>
      <c r="K160" s="76"/>
      <c r="L160" s="80"/>
    </row>
    <row r="161" spans="1:12" s="69" customFormat="1" ht="16.5" customHeight="1" x14ac:dyDescent="0.2">
      <c r="A161" s="76"/>
      <c r="B161" s="76"/>
      <c r="C161" s="76"/>
      <c r="D161" s="77"/>
      <c r="E161" s="76"/>
      <c r="F161" s="78"/>
      <c r="G161" s="76"/>
      <c r="H161" s="78"/>
      <c r="I161" s="77"/>
      <c r="J161" s="80"/>
      <c r="K161" s="76"/>
      <c r="L161" s="80"/>
    </row>
    <row r="162" spans="1:12" s="69" customFormat="1" ht="16.5" customHeight="1" x14ac:dyDescent="0.2">
      <c r="A162" s="76"/>
      <c r="B162" s="76"/>
      <c r="C162" s="76"/>
      <c r="D162" s="77"/>
      <c r="E162" s="76"/>
      <c r="F162" s="78"/>
      <c r="G162" s="76"/>
      <c r="H162" s="78"/>
      <c r="I162" s="77"/>
      <c r="J162" s="80"/>
      <c r="K162" s="76"/>
      <c r="L162" s="80"/>
    </row>
    <row r="163" spans="1:12" s="69" customFormat="1" ht="16.5" customHeight="1" x14ac:dyDescent="0.2">
      <c r="A163" s="76"/>
      <c r="B163" s="76"/>
      <c r="C163" s="76"/>
      <c r="D163" s="77"/>
      <c r="E163" s="76"/>
      <c r="F163" s="78"/>
      <c r="G163" s="76"/>
      <c r="H163" s="78"/>
      <c r="I163" s="77"/>
      <c r="J163" s="80"/>
      <c r="K163" s="76"/>
      <c r="L163" s="80"/>
    </row>
  </sheetData>
  <mergeCells count="10">
    <mergeCell ref="A120:L120"/>
    <mergeCell ref="A61:L61"/>
    <mergeCell ref="F68:H68"/>
    <mergeCell ref="J68:L68"/>
    <mergeCell ref="F6:H6"/>
    <mergeCell ref="J6:L6"/>
    <mergeCell ref="F67:H67"/>
    <mergeCell ref="J67:L67"/>
    <mergeCell ref="F7:H7"/>
    <mergeCell ref="J7:L7"/>
  </mergeCells>
  <pageMargins left="0.8" right="0.5" top="0.5" bottom="0.6" header="0.49" footer="0.4"/>
  <pageSetup paperSize="9" scale="93" firstPageNumber="14" fitToHeight="0" orientation="portrait" useFirstPageNumber="1" horizontalDpi="1200" verticalDpi="1200" r:id="rId1"/>
  <headerFooter>
    <oddFooter>&amp;R&amp;"Arial,Regular"&amp;9&amp;P</oddFooter>
  </headerFooter>
  <rowBreaks count="1" manualBreakCount="1">
    <brk id="6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Eng 7-9</vt:lpstr>
      <vt:lpstr>P&amp;L -Eng 10-11</vt:lpstr>
      <vt:lpstr>Eng 12</vt:lpstr>
      <vt:lpstr>Eng 13</vt:lpstr>
      <vt:lpstr>Eng 14-15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Anchalee Cheawchoukul</cp:lastModifiedBy>
  <cp:lastPrinted>2021-02-18T16:10:23Z</cp:lastPrinted>
  <dcterms:created xsi:type="dcterms:W3CDTF">2014-11-18T17:16:50Z</dcterms:created>
  <dcterms:modified xsi:type="dcterms:W3CDTF">2021-02-18T23:58:06Z</dcterms:modified>
</cp:coreProperties>
</file>