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6\Siamraj_2566\Siamraj_Sep'66\"/>
    </mc:Choice>
  </mc:AlternateContent>
  <xr:revisionPtr revIDLastSave="0" documentId="13_ncr:1_{51F38AAB-DACA-4C10-B5AE-E3280BE5CE98}" xr6:coauthVersionLast="47" xr6:coauthVersionMax="47" xr10:uidLastSave="{00000000-0000-0000-0000-000000000000}"/>
  <bookViews>
    <workbookView xWindow="-120" yWindow="-120" windowWidth="29040" windowHeight="15720" tabRatio="828" activeTab="5" xr2:uid="{00000000-000D-0000-FFFF-FFFF00000000}"/>
  </bookViews>
  <sheets>
    <sheet name="BS (T)" sheetId="290" r:id="rId1"/>
    <sheet name="PL (T) 3M" sheetId="304" r:id="rId2"/>
    <sheet name="PL (T) 9M" sheetId="306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(T)'!$A$1:$Q$110</definedName>
    <definedName name="_xlnm.Print_Area" localSheetId="4">'EQ (T)'!$A$1:$Q$20</definedName>
    <definedName name="_xlnm.Print_Area" localSheetId="3">'EQ Conso (T)'!$A$1:$X$22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7" i="306" l="1"/>
  <c r="J63" i="306"/>
  <c r="J65" i="306"/>
  <c r="J64" i="306"/>
  <c r="J55" i="306"/>
  <c r="J53" i="306"/>
  <c r="J23" i="306"/>
  <c r="J79" i="306"/>
  <c r="K81" i="302"/>
  <c r="K85" i="302" l="1"/>
  <c r="O10" i="302" l="1"/>
  <c r="O85" i="302" l="1"/>
  <c r="O81" i="302"/>
  <c r="L53" i="306" l="1"/>
  <c r="K18" i="290" l="1"/>
  <c r="K21" i="290" s="1"/>
  <c r="Q81" i="302" l="1"/>
  <c r="M81" i="302"/>
  <c r="W11" i="295" l="1"/>
  <c r="J73" i="304"/>
  <c r="J71" i="304"/>
  <c r="J63" i="304" l="1"/>
  <c r="J74" i="306" l="1"/>
  <c r="J72" i="306"/>
  <c r="L72" i="306" l="1"/>
  <c r="L74" i="306"/>
  <c r="L64" i="306"/>
  <c r="L71" i="304"/>
  <c r="L73" i="304"/>
  <c r="L63" i="304"/>
  <c r="L52" i="304" l="1"/>
  <c r="L53" i="304" s="1"/>
  <c r="K70" i="302" l="1"/>
  <c r="J54" i="306" l="1"/>
  <c r="M70" i="302"/>
  <c r="K10" i="302" l="1"/>
  <c r="O70" i="302" l="1"/>
  <c r="K38" i="290" l="1"/>
  <c r="Q70" i="302" l="1"/>
  <c r="U18" i="295" l="1"/>
  <c r="A3" i="295" l="1"/>
  <c r="A3" i="296"/>
  <c r="A3" i="302" l="1"/>
  <c r="P58" i="306"/>
  <c r="N58" i="306"/>
  <c r="L58" i="306"/>
  <c r="J58" i="306"/>
  <c r="L57" i="304"/>
  <c r="J57" i="304"/>
  <c r="L79" i="306"/>
  <c r="O18" i="295"/>
  <c r="P53" i="306"/>
  <c r="N53" i="306"/>
  <c r="N54" i="306" s="1"/>
  <c r="L54" i="306"/>
  <c r="P44" i="306"/>
  <c r="N44" i="306"/>
  <c r="L44" i="306"/>
  <c r="J44" i="306"/>
  <c r="I17" i="306"/>
  <c r="I19" i="306" s="1"/>
  <c r="P15" i="306"/>
  <c r="N15" i="306"/>
  <c r="L15" i="306"/>
  <c r="J15" i="306"/>
  <c r="P10" i="306"/>
  <c r="N10" i="306"/>
  <c r="L10" i="306"/>
  <c r="J10" i="306"/>
  <c r="J52" i="304"/>
  <c r="J17" i="306" l="1"/>
  <c r="J19" i="306" s="1"/>
  <c r="J27" i="306" s="1"/>
  <c r="J29" i="306" s="1"/>
  <c r="J33" i="306" s="1"/>
  <c r="L17" i="306"/>
  <c r="L19" i="306" s="1"/>
  <c r="L23" i="306" s="1"/>
  <c r="L27" i="306" s="1"/>
  <c r="L29" i="306" s="1"/>
  <c r="N16" i="296"/>
  <c r="N17" i="306"/>
  <c r="N19" i="306" s="1"/>
  <c r="N23" i="306" s="1"/>
  <c r="N27" i="306" s="1"/>
  <c r="N29" i="306" s="1"/>
  <c r="P17" i="306"/>
  <c r="P19" i="306" s="1"/>
  <c r="P23" i="306" s="1"/>
  <c r="P27" i="306" s="1"/>
  <c r="P29" i="306" s="1"/>
  <c r="P54" i="306"/>
  <c r="L55" i="306" l="1"/>
  <c r="L57" i="306" s="1"/>
  <c r="L59" i="306" s="1"/>
  <c r="L63" i="306"/>
  <c r="L78" i="306" s="1"/>
  <c r="L80" i="306" s="1"/>
  <c r="K8" i="302"/>
  <c r="K27" i="302" s="1"/>
  <c r="K40" i="302" s="1"/>
  <c r="M8" i="302"/>
  <c r="M27" i="302" s="1"/>
  <c r="J78" i="306"/>
  <c r="J80" i="306" s="1"/>
  <c r="N33" i="306"/>
  <c r="O8" i="302"/>
  <c r="P33" i="306"/>
  <c r="Q8" i="302"/>
  <c r="Q27" i="302" s="1"/>
  <c r="S17" i="295"/>
  <c r="L78" i="304"/>
  <c r="J78" i="304"/>
  <c r="K46" i="302" l="1"/>
  <c r="K83" i="302" s="1"/>
  <c r="K86" i="302" s="1"/>
  <c r="O27" i="302"/>
  <c r="O40" i="302" s="1"/>
  <c r="O46" i="302" s="1"/>
  <c r="O83" i="302" s="1"/>
  <c r="O86" i="302" s="1"/>
  <c r="L65" i="306"/>
  <c r="L67" i="306" s="1"/>
  <c r="L71" i="306"/>
  <c r="L73" i="306" s="1"/>
  <c r="L75" i="306" s="1"/>
  <c r="S12" i="295"/>
  <c r="L16" i="296"/>
  <c r="N63" i="306"/>
  <c r="N55" i="306"/>
  <c r="J57" i="306"/>
  <c r="J59" i="306" s="1"/>
  <c r="J71" i="306"/>
  <c r="J73" i="306" s="1"/>
  <c r="J75" i="306" s="1"/>
  <c r="P63" i="306"/>
  <c r="P55" i="306"/>
  <c r="U13" i="295"/>
  <c r="Q85" i="290"/>
  <c r="O85" i="290"/>
  <c r="M85" i="290"/>
  <c r="K85" i="290"/>
  <c r="Q56" i="302"/>
  <c r="O56" i="302"/>
  <c r="M56" i="302"/>
  <c r="K56" i="302"/>
  <c r="S10" i="295"/>
  <c r="P15" i="296"/>
  <c r="P43" i="304"/>
  <c r="N43" i="304"/>
  <c r="L43" i="304"/>
  <c r="J43" i="304"/>
  <c r="Q48" i="290"/>
  <c r="O48" i="290"/>
  <c r="M48" i="290"/>
  <c r="K48" i="290"/>
  <c r="Q21" i="290"/>
  <c r="O21" i="290"/>
  <c r="M21" i="290"/>
  <c r="M18" i="295" l="1"/>
  <c r="S13" i="295"/>
  <c r="P71" i="306"/>
  <c r="P73" i="306" s="1"/>
  <c r="P75" i="306" s="1"/>
  <c r="P57" i="306"/>
  <c r="P59" i="306" s="1"/>
  <c r="P78" i="306"/>
  <c r="P80" i="306" s="1"/>
  <c r="P65" i="306"/>
  <c r="P67" i="306" s="1"/>
  <c r="N71" i="306"/>
  <c r="N73" i="306" s="1"/>
  <c r="N75" i="306" s="1"/>
  <c r="N57" i="306"/>
  <c r="N59" i="306" s="1"/>
  <c r="N65" i="306"/>
  <c r="N67" i="306" s="1"/>
  <c r="N78" i="306"/>
  <c r="N80" i="306" s="1"/>
  <c r="W17" i="295"/>
  <c r="J53" i="304"/>
  <c r="D13" i="296"/>
  <c r="P11" i="296"/>
  <c r="W10" i="295"/>
  <c r="A82" i="290" l="1"/>
  <c r="A80" i="290"/>
  <c r="N15" i="304" l="1"/>
  <c r="N10" i="304"/>
  <c r="N17" i="304" l="1"/>
  <c r="K74" i="290"/>
  <c r="U19" i="295" l="1"/>
  <c r="Q19" i="295"/>
  <c r="S15" i="295" l="1"/>
  <c r="J10" i="304"/>
  <c r="P52" i="304"/>
  <c r="P53" i="304" s="1"/>
  <c r="P15" i="304" l="1"/>
  <c r="N52" i="304"/>
  <c r="P10" i="304"/>
  <c r="N19" i="304"/>
  <c r="J15" i="304"/>
  <c r="J17" i="304" s="1"/>
  <c r="J19" i="304" s="1"/>
  <c r="J23" i="304" s="1"/>
  <c r="J27" i="304" s="1"/>
  <c r="E13" i="295"/>
  <c r="G13" i="295"/>
  <c r="I13" i="295"/>
  <c r="K13" i="295"/>
  <c r="O13" i="295"/>
  <c r="Q13" i="295"/>
  <c r="J17" i="296"/>
  <c r="H17" i="296"/>
  <c r="F17" i="296"/>
  <c r="D17" i="296"/>
  <c r="G13" i="296"/>
  <c r="N13" i="296"/>
  <c r="J13" i="296"/>
  <c r="H13" i="296"/>
  <c r="F13" i="296"/>
  <c r="N17" i="296" l="1"/>
  <c r="N53" i="304"/>
  <c r="P17" i="304"/>
  <c r="P19" i="304" s="1"/>
  <c r="P23" i="304" s="1"/>
  <c r="P27" i="304" s="1"/>
  <c r="N23" i="304"/>
  <c r="N27" i="304" s="1"/>
  <c r="P29" i="304" l="1"/>
  <c r="P33" i="304" s="1"/>
  <c r="N29" i="304"/>
  <c r="J29" i="304"/>
  <c r="J33" i="304" s="1"/>
  <c r="J62" i="304" s="1"/>
  <c r="M101" i="290"/>
  <c r="J54" i="304" l="1"/>
  <c r="P54" i="304"/>
  <c r="P62" i="304"/>
  <c r="N33" i="304"/>
  <c r="Q40" i="302"/>
  <c r="Q46" i="302" s="1"/>
  <c r="Q83" i="302" s="1"/>
  <c r="Q86" i="302" s="1"/>
  <c r="O38" i="290"/>
  <c r="P16" i="296"/>
  <c r="P17" i="296" l="1"/>
  <c r="N54" i="304"/>
  <c r="N62" i="304"/>
  <c r="J64" i="304"/>
  <c r="J66" i="304" s="1"/>
  <c r="J77" i="304"/>
  <c r="J79" i="304" s="1"/>
  <c r="P77" i="304"/>
  <c r="P79" i="304" s="1"/>
  <c r="P64" i="304"/>
  <c r="P66" i="304" s="1"/>
  <c r="P56" i="304"/>
  <c r="P58" i="304" s="1"/>
  <c r="P70" i="304"/>
  <c r="P72" i="304" s="1"/>
  <c r="P74" i="304" s="1"/>
  <c r="J70" i="304"/>
  <c r="J72" i="304" s="1"/>
  <c r="J74" i="304" s="1"/>
  <c r="J56" i="304"/>
  <c r="J58" i="304" s="1"/>
  <c r="N64" i="304" l="1"/>
  <c r="N66" i="304" s="1"/>
  <c r="N77" i="304"/>
  <c r="N79" i="304" s="1"/>
  <c r="N70" i="304"/>
  <c r="N72" i="304" s="1"/>
  <c r="N74" i="304" s="1"/>
  <c r="N56" i="304"/>
  <c r="N58" i="304" s="1"/>
  <c r="M67" i="290"/>
  <c r="W15" i="295"/>
  <c r="O19" i="295"/>
  <c r="I19" i="295"/>
  <c r="L15" i="304" l="1"/>
  <c r="L10" i="304"/>
  <c r="Q101" i="290"/>
  <c r="K101" i="290"/>
  <c r="Q74" i="290"/>
  <c r="O74" i="290"/>
  <c r="M74" i="290"/>
  <c r="L17" i="304" l="1"/>
  <c r="L19" i="304" s="1"/>
  <c r="L23" i="304" s="1"/>
  <c r="Q67" i="290"/>
  <c r="O67" i="290"/>
  <c r="K67" i="290"/>
  <c r="O39" i="290"/>
  <c r="L27" i="304" l="1"/>
  <c r="L29" i="304" s="1"/>
  <c r="L33" i="304" s="1"/>
  <c r="L54" i="304" s="1"/>
  <c r="L56" i="304" s="1"/>
  <c r="L62" i="304" l="1"/>
  <c r="M40" i="302"/>
  <c r="M46" i="302" s="1"/>
  <c r="M83" i="302" s="1"/>
  <c r="M86" i="302" l="1"/>
  <c r="W12" i="295"/>
  <c r="W13" i="295" l="1"/>
  <c r="L64" i="304"/>
  <c r="L66" i="304" s="1"/>
  <c r="L77" i="304"/>
  <c r="L79" i="304" s="1"/>
  <c r="L70" i="304"/>
  <c r="L72" i="304" s="1"/>
  <c r="L74" i="304" s="1"/>
  <c r="L58" i="304"/>
  <c r="M13" i="295"/>
  <c r="I17" i="304"/>
  <c r="I19" i="304" s="1"/>
  <c r="P12" i="296" l="1"/>
  <c r="S18" i="295"/>
  <c r="W18" i="295" s="1"/>
  <c r="L13" i="296"/>
  <c r="W19" i="295" l="1"/>
  <c r="P13" i="296"/>
  <c r="L17" i="296"/>
  <c r="A53" i="302"/>
  <c r="A51" i="302"/>
  <c r="K19" i="295" l="1"/>
  <c r="G19" i="295"/>
  <c r="E19" i="295"/>
  <c r="M19" i="295" l="1"/>
  <c r="K75" i="290" l="1"/>
  <c r="Q38" i="290"/>
  <c r="M103" i="290" l="1"/>
  <c r="A2" i="296"/>
  <c r="A1" i="296"/>
  <c r="A45" i="290"/>
  <c r="A43" i="290"/>
  <c r="M38" i="290"/>
  <c r="Q39" i="290"/>
  <c r="Q103" i="290"/>
  <c r="M75" i="290" l="1"/>
  <c r="M104" i="290" s="1"/>
  <c r="M39" i="290"/>
  <c r="Q75" i="290"/>
  <c r="Q104" i="290" s="1"/>
  <c r="Q111" i="290" s="1"/>
  <c r="O75" i="290"/>
  <c r="K39" i="290"/>
  <c r="M111" i="290" l="1"/>
  <c r="O101" i="290"/>
  <c r="O103" i="290" s="1"/>
  <c r="S19" i="295"/>
  <c r="K103" i="290"/>
  <c r="K104" i="290" l="1"/>
  <c r="K111" i="290" s="1"/>
  <c r="O104" i="290"/>
  <c r="O111" i="290" s="1"/>
</calcChain>
</file>

<file path=xl/sharedStrings.xml><?xml version="1.0" encoding="utf-8"?>
<sst xmlns="http://schemas.openxmlformats.org/spreadsheetml/2006/main" count="395" uniqueCount="232">
  <si>
    <t>บริษัท สยามราช จำกัด (มหาชน) และบริษัทย่อย</t>
  </si>
  <si>
    <t>งบแสดงฐานะการเงิน</t>
  </si>
  <si>
    <t>ณ วันที่ 30 กันยายน 2566</t>
  </si>
  <si>
    <t>งบการเงินรวม (พันบาท)</t>
  </si>
  <si>
    <t>งบการเงินเฉพาะกิจการ (พันบาท)</t>
  </si>
  <si>
    <t>หมายเหตุ</t>
  </si>
  <si>
    <t>30 กันยายน 2566</t>
  </si>
  <si>
    <t>31 ธันวาคม 2565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</si>
  <si>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</si>
  <si>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</si>
  <si>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</si>
  <si>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</si>
  <si>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</si>
  <si>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</si>
  <si>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</si>
  <si>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</si>
  <si>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สินทรัพย์อนุพันธ์ทางการเงิน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</si>
  <si>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</si>
  <si>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</si>
  <si>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</si>
  <si>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5.1 (ข)</t>
  </si>
  <si>
    <t>สินค้าคงเหลือ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</si>
  <si>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</si>
  <si>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</si>
  <si>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</si>
  <si>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</si>
  <si>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</si>
  <si>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ยุติธรรมผ่านกำไรหรือขาดทุนเบ็ดเสร็จอื่น</t>
  </si>
  <si>
    <t>เงินลงทุนในบริษัทร่วม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</si>
  <si>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</si>
  <si>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</si>
  <si>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</si>
  <si>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</si>
  <si>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</si>
  <si>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</si>
  <si>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</si>
  <si>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</si>
  <si>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</si>
  <si>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</si>
  <si>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</si>
  <si>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</si>
  <si>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</si>
  <si>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</si>
  <si>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</si>
  <si>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</si>
  <si>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</si>
  <si>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</si>
  <si>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</t>
  </si>
  <si>
    <t>หนี้สินอนุพันธ์ทางการเงิน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</si>
  <si>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</si>
  <si>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</si>
  <si>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</si>
  <si>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</si>
  <si>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</si>
  <si>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</si>
  <si>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</si>
  <si>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</si>
  <si>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</si>
  <si>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</si>
  <si>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</si>
  <si>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</si>
  <si>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</si>
  <si>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</si>
  <si>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</si>
  <si>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</si>
  <si>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</si>
  <si>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</si>
  <si>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</si>
  <si>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</si>
  <si>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</si>
  <si>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</si>
  <si>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</si>
  <si>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</si>
  <si>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ส่วนเกินกว่ามูลค่าหุ้นสามัญ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</si>
  <si>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</si>
  <si>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</si>
  <si>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</si>
  <si>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</si>
  <si>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</si>
  <si>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</si>
  <si>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</si>
  <si>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</si>
  <si>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</si>
  <si>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</si>
  <si>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 3 เดือน สิ้นสุดวันที่ 30 กันยายน 2566 (ยังไม่ได้ตรวจสอบ/สอบทานแล้ว)</t>
  </si>
  <si>
    <t>2566</t>
  </si>
  <si>
    <t>2565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</si>
  <si>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</si>
  <si>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</si>
  <si>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</si>
  <si>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</si>
  <si>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</si>
  <si>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</si>
  <si>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</si>
  <si>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</si>
  <si>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</si>
  <si>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รายได้อื่น</t>
  </si>
  <si>
    <t>กำไร (ขาดทุน) ก่อนค่าใช้จ่าย</t>
  </si>
  <si>
    <t>ต้นทุนในการจัดจำหน่าย</t>
  </si>
  <si>
    <t>ค่าใช้จ่ายในการบริหาร</t>
  </si>
  <si>
    <t>กำไร (ขาดทุน) อื่น</t>
  </si>
  <si>
    <t>กำไร (ขาดทุน) จากกิจกรรมดำเนินงาน</t>
  </si>
  <si>
    <t>ต้นทุนทางการเงิน</t>
  </si>
  <si>
    <t>ส่วนแบ่งกำไร (ขาดทุน) จากเงินลงทุนในบริษัทร่วม</t>
  </si>
  <si>
    <t>และกิจการร่วมค้า</t>
  </si>
  <si>
    <t>กำไร (ขาดทุน) ก่อนภาษีเงินได้</t>
  </si>
  <si>
    <t>รายได้ (ค่าใช้จ่าย) ภาษีเงินได้</t>
  </si>
  <si>
    <t>กำไร (ขาดทุน) สำหรับงวดจากการดำเนินงานต่อเนื่อง</t>
  </si>
  <si>
    <t>การดำเนินงานที่ยกเลิก</t>
  </si>
  <si>
    <t>กำไร (ขาดทุน) สำหรับงวดจากการดำเนินงานที่ยกเลิก</t>
  </si>
  <si>
    <t>กำไร (ขาดทุน) สำหรับงวด</t>
  </si>
  <si>
    <t>งบกำไรขาดทุนเบ็ดเสร็จ (ต่อ)</t>
  </si>
  <si>
    <t>กำไร (ขาดทุน) เบ็ดเสร็จอื่น</t>
  </si>
  <si>
    <t>รายการที่จะไม่จัดประเภทรายการใหม่ไปยัง</t>
  </si>
  <si>
    <t>กำไรหรือขาดทุนในภายหลัง :</t>
  </si>
  <si>
    <t>ผลกำไร (ขาดทุน) 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</si>
  <si>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</si>
  <si>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</si>
  <si>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</si>
  <si>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</si>
  <si>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กำไรหรือขาดทุนในภายหลัง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</si>
  <si>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</si>
  <si>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</si>
  <si>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กำไร (ขาดทุน) เบ็ดเสร็จรวมสำหรับงวดจากการดำเนินงานต่อเนื่อง</t>
  </si>
  <si>
    <t>กำไร (ขาดทุน) เบ็ดเสร็จรวมสำหรับงวดจากการดำเนินงานที่ยกเลิก</t>
  </si>
  <si>
    <t>การแบ่งปันกำไร (ขาดทุน)</t>
  </si>
  <si>
    <t>ส่วนที่เป็นของบริษัทใหญ่</t>
  </si>
  <si>
    <t>จากการดำเนินงานต่อเนื่อง</t>
  </si>
  <si>
    <t>จากการดำเนินงานที่ยกเลิก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</si>
  <si>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</si>
  <si>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</si>
  <si>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 (ขาดทุน) ต่อหุ้นขั้นพื้นฐาน</t>
  </si>
  <si>
    <t>รวมกำไร (ขาดทุน) ต่อหุ้นขั้นพื้นฐาน</t>
  </si>
  <si>
    <t>สำหรับงวด 9 เดือน สิ้นสุดวันที่ 30 กันยายน 2566 (ยังไม่ได้ตรวจสอบ/สอบทานแล้ว)</t>
  </si>
  <si>
    <t>ส่วนแบ่งกำไร (ขาดทุน) จากเงินลงทุนใน</t>
  </si>
  <si>
    <t>บริษัทร่วมและกิจการร่วมค้า</t>
  </si>
  <si>
    <t>งบแสดงการเปลี่ยนแปลงส่วนของผู้ถือหุ้น</t>
  </si>
  <si>
    <t>งบการเงินรวม  (พันบาท)</t>
  </si>
  <si>
    <t>กำไร(ขาดทุน)สะสม</t>
  </si>
  <si>
    <t xml:space="preserve">   รวมส่วนของ  ผู้ถือหุ้นของบริษัทใหญ่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</si>
  <si>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</si>
  <si>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</si>
  <si>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ทุนที่ออก</t>
  </si>
  <si>
    <t>ส่วนเกิน</t>
  </si>
  <si>
    <t>ส่วนเกินทุน</t>
  </si>
  <si>
    <t>จัดสรรแล้ว</t>
  </si>
  <si>
    <t>ยังไม่ได้จัดสรร</t>
  </si>
  <si>
    <t>การวัดมูลค่าเงินลงทุน</t>
  </si>
  <si>
    <t>การเปลี่ยนแปลง</t>
  </si>
  <si>
    <t>และชำระแล้ว</t>
  </si>
  <si>
    <t>มูลค่าหุ้นสามัญ</t>
  </si>
  <si>
    <t>จากการจ่ายโดย</t>
  </si>
  <si>
    <t>สำรองตามกฎหมาย</t>
  </si>
  <si>
    <t>ในตราสารทุนผ่าน</t>
  </si>
  <si>
    <t>สัดส่วนเงินลงทุน</t>
  </si>
  <si>
    <t>ใช้หุ้นเป็นเกณฑ์</t>
  </si>
  <si>
    <t>กำไรขาดทุนเบ็ดเสร็จอื่น</t>
  </si>
  <si>
    <t>ในบริษัทย่อย</t>
  </si>
  <si>
    <t>ยอดคงเหลือ ณ วันที่ 1 มกราคม 2565</t>
  </si>
  <si>
    <t>รับเงินจากการเพิ่มทุนในบริษัทย่อย</t>
  </si>
  <si>
    <t>ยอดคงเหลือ ณ วันที่ 30 กันยายน 2565</t>
  </si>
  <si>
    <t>ยอดคงเหลือ ณ วันที่ 1 มกราคม 2566</t>
  </si>
  <si>
    <t>รับเงินจากการเรียกชำระค่าหุ้นของบริษัทย่อยของ</t>
  </si>
  <si>
    <t>ยอดคงเหลือ ณ วันที่ 30 กันยายน 2566</t>
  </si>
  <si>
    <t>งบการเงินเฉพาะกิจการ  (พันบาท)</t>
  </si>
  <si>
    <t xml:space="preserve">กำไร (ขาดทุน) สะสม </t>
  </si>
  <si>
    <t>องค์ประกอบอื่นของ</t>
  </si>
  <si>
    <t xml:space="preserve">     รวมส่วนของ    ผู้ถือหุ้น</t>
  </si>
  <si>
    <t>การวัดมูลค่า</t>
  </si>
  <si>
    <t>เงินลงทุนในตราสารทุน</t>
  </si>
  <si>
    <t>ผ่านกำไรขาดทุนเบ็ดเสร็จอื่น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</si>
  <si>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</si>
  <si>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</si>
  <si>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</t>
  </si>
  <si>
    <t>ค่าใช้จ่าย (รายได้) ภาษีเงินได้</t>
  </si>
  <si>
    <t>ค่าเสื่อมราคาและค่าตัดจำหน่าย</t>
  </si>
  <si>
    <t>ส่วนแบ่ง (กำไร) ขาดทุนจากเงินลงทุนในบริษัทร่วมและการร่วมค้า</t>
  </si>
  <si>
    <t>(กำไร) ขาดทุนจากอัตราแลกเปลี่ยนที่ยังไม่เกิดขึ้น</t>
  </si>
  <si>
    <t>(โอนกลับ) ขาดทุนด้านเครดิตที่คาดว่าจะเกิดขึ้นของลูกหนี้</t>
  </si>
  <si>
    <t>(โอนกลับ) ขาดทุนจากการปรับมูลค่าสินค้า</t>
  </si>
  <si>
    <t>(โอนกลับ) ค่าเผื่อการด้อยค่าสินทรัพย์</t>
  </si>
  <si>
    <t>(กำไร) ขาดทุนจากการจำหน่ายทรัพย์สิน</t>
  </si>
  <si>
    <t>(กำไร) ขาดทุนจากการวัดมูลค่าอนุพันธ์การเงิน</t>
  </si>
  <si>
    <t>(กำไร) ขาดทุนจากการเปลี่ยนแปลงสัญญาเช่า</t>
  </si>
  <si>
    <t>(กำไร) ขาดทุนจากการยกเลิกสัญญาเช่า</t>
  </si>
  <si>
    <t>ประมาณการหนี้สินสำหรับต้นทุนการก่อสร้างและบริการ</t>
  </si>
  <si>
    <t>ค่าใช้จ่ายภาระผูกพันผลประโยชน์พนักงาน</t>
  </si>
  <si>
    <t>รายได้ดอกเบี้ยรับ</t>
  </si>
  <si>
    <t>เงินปันผลรับ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</si>
  <si>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</si>
  <si>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</si>
  <si>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</si>
  <si>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จ่ายชำระภาระผูกพันผลประโยชน์พนักงาน</t>
  </si>
  <si>
    <t>หนี้สิ้นไม่หมุนเวียนอื่น</t>
  </si>
  <si>
    <t>เงินสดรับ (จ่าย) จากการดำเนินงาน</t>
  </si>
  <si>
    <t>รับดอกเบี้ย</t>
  </si>
  <si>
    <t>จ่ายดอกเบี้ย</t>
  </si>
  <si>
    <t>เงินสดรับจากการขอคืนภาษีเงินได้</t>
  </si>
  <si>
    <t>ภาษีเงินได้จ่ายออก</t>
  </si>
  <si>
    <t>เงินสดใช้ไปในกิจกรรมดำเนินงานที่ยกเลิก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</si>
  <si>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</si>
  <si>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</si>
  <si>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</si>
  <si>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เงินฝากประจำที่ติดภาระค้ำประกันเพิ่มขึ้น</t>
  </si>
  <si>
    <t>เงินสดจ่ายเพื่อการลงทุนในบริษัทย่อย</t>
  </si>
  <si>
    <t>เงินสดรับจากการจำหน่ายเงินลงทุนในตราสารหนี้</t>
  </si>
  <si>
    <t>เงินสดรับจากเงินให้กู้ยืมเงินระยะสั้นแก่กิจการที่เกี่ยวข้องกัน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</si>
  <si>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</si>
  <si>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</si>
  <si>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</si>
  <si>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</si>
  <si>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เงินสดจ่ายเพื่อซื้อสินทรัพย์ไม่มีตัวตนอื่น</t>
  </si>
  <si>
    <t>เงินสดรับจากการยกเลิกกิจการในบริษัทย่อย</t>
  </si>
  <si>
    <t>เงินสดได้มาจากการกิจกรรมดำเนินงานที่ยกเลิก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</si>
  <si>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</si>
  <si>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</si>
  <si>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</si>
  <si>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</si>
  <si>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</si>
  <si>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</si>
  <si>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</si>
  <si>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เงินปันผลที่จ่ายให้กับผู้ถือหุ้นที่ไม่มีอำนาจควบคุมของบริษัทย่อย</t>
  </si>
  <si>
    <t>เงินสดใช้ไปในกิจกรรมจัดหาเงินจากการดำเนินงานที่ยกเลิก</t>
  </si>
  <si>
    <t>เงินสดรับจากการเพิ่มทุนของผู้ถือหุ้นที่ไม่มีอำนาจควบคุมของบริษัทย่อย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</si>
  <si>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</si>
  <si>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</si>
  <si>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ผลกระทบจากอัตราแลกเปลี่ยนในเงินสดและรายการเทียบเท่าเงินสด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</si>
  <si>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</si>
  <si>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</si>
  <si>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รายการที่มิใช่เงินสด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</si>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</sst>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sz val="15"/>
      <name val="AngsanaUPC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8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167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5" fontId="14" fillId="0" borderId="0" applyFont="0" applyFill="0" applyBorder="0" applyAlignment="0" applyProtection="0"/>
    <xf numFmtId="5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43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54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10" fillId="0" borderId="0"/>
    <xf numFmtId="40" fontId="94" fillId="0" borderId="0" applyFont="0" applyFill="0" applyBorder="0" applyAlignment="0" applyProtection="0"/>
    <xf numFmtId="43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166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167" fontId="13" fillId="0" borderId="0" applyNumberFormat="0" applyBorder="0"/>
    <xf numFmtId="21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89" fillId="0" borderId="0" applyFont="0" applyFill="0" applyBorder="0" applyAlignment="0" applyProtection="0"/>
    <xf numFmtId="43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41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43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9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43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43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43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43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41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8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2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9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top"/>
    </xf>
    <xf numFmtId="43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2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234" fontId="9" fillId="0" borderId="0" applyFill="0" applyBorder="0" applyAlignment="0" applyProtection="0"/>
    <xf numFmtId="43" fontId="2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ill="0" applyBorder="0" applyAlignment="0" applyProtection="0"/>
    <xf numFmtId="0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1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7" fontId="162" fillId="0" borderId="0" applyFill="0" applyBorder="0"/>
    <xf numFmtId="43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34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41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41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43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164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41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43" fontId="13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41" fontId="223" fillId="0" borderId="0" applyFont="0" applyFill="0" applyBorder="0" applyAlignment="0" applyProtection="0"/>
    <xf numFmtId="43" fontId="22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8" fillId="0" borderId="0" applyFont="0" applyFill="0" applyBorder="0" applyAlignment="0" applyProtection="0"/>
    <xf numFmtId="23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43" fontId="54" fillId="0" borderId="0" applyFont="0" applyFill="0" applyBorder="0" applyAlignment="0" applyProtection="0"/>
    <xf numFmtId="234" fontId="9" fillId="0" borderId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9" fillId="0" borderId="0" applyFill="0" applyBorder="0" applyAlignment="0" applyProtection="0"/>
    <xf numFmtId="42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166" fontId="225" fillId="0" borderId="0" applyFont="0" applyFill="0" applyBorder="0" applyAlignment="0" applyProtection="0"/>
    <xf numFmtId="168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43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50">
    <xf numFmtId="0" fontId="0" fillId="0" borderId="0" xfId="0"/>
    <xf numFmtId="174" fontId="110" fillId="0" borderId="0" xfId="2525" applyNumberFormat="1" applyFont="1"/>
    <xf numFmtId="174" fontId="93" fillId="0" borderId="0" xfId="2525" applyNumberFormat="1" applyFont="1"/>
    <xf numFmtId="0" fontId="93" fillId="0" borderId="0" xfId="2525" applyFont="1"/>
    <xf numFmtId="0" fontId="247" fillId="0" borderId="0" xfId="2525" applyFont="1"/>
    <xf numFmtId="179" fontId="247" fillId="0" borderId="24" xfId="2531" quotePrefix="1" applyNumberFormat="1" applyFont="1" applyFill="1" applyBorder="1" applyAlignment="1">
      <alignment horizontal="center"/>
    </xf>
    <xf numFmtId="169" fontId="247" fillId="0" borderId="24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7" fillId="0" borderId="24" xfId="2526" applyNumberFormat="1" applyFont="1" applyFill="1" applyBorder="1"/>
    <xf numFmtId="179" fontId="247" fillId="0" borderId="24" xfId="2531" applyNumberFormat="1" applyFont="1" applyFill="1" applyBorder="1"/>
    <xf numFmtId="179" fontId="249" fillId="0" borderId="0" xfId="2526" applyNumberFormat="1" applyFont="1" applyFill="1"/>
    <xf numFmtId="179" fontId="247" fillId="0" borderId="15" xfId="2526" applyNumberFormat="1" applyFont="1" applyFill="1" applyBorder="1"/>
    <xf numFmtId="179" fontId="247" fillId="0" borderId="15" xfId="2531" applyNumberFormat="1" applyFont="1" applyFill="1" applyBorder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169" fontId="247" fillId="0" borderId="0" xfId="2526" applyNumberFormat="1" applyFont="1" applyFill="1"/>
    <xf numFmtId="179" fontId="247" fillId="0" borderId="0" xfId="2531" applyNumberFormat="1" applyFont="1" applyFill="1" applyBorder="1"/>
    <xf numFmtId="169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169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179" fontId="247" fillId="0" borderId="17" xfId="2526" applyNumberFormat="1" applyFont="1" applyFill="1" applyBorder="1"/>
    <xf numFmtId="179" fontId="249" fillId="0" borderId="0" xfId="2531" applyNumberFormat="1" applyFont="1" applyFill="1"/>
    <xf numFmtId="169" fontId="247" fillId="0" borderId="0" xfId="2526" applyNumberFormat="1" applyFont="1" applyFill="1" applyBorder="1"/>
    <xf numFmtId="179" fontId="249" fillId="0" borderId="0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26" fontId="247" fillId="0" borderId="0" xfId="0" applyNumberFormat="1" applyFont="1"/>
    <xf numFmtId="0" fontId="250" fillId="0" borderId="0" xfId="2525" applyFont="1"/>
    <xf numFmtId="0" fontId="250" fillId="0" borderId="0" xfId="2525" applyFont="1" applyAlignment="1">
      <alignment horizontal="center"/>
    </xf>
    <xf numFmtId="0" fontId="251" fillId="0" borderId="0" xfId="2525" applyFont="1"/>
    <xf numFmtId="179" fontId="250" fillId="0" borderId="0" xfId="2525" applyNumberFormat="1" applyFont="1"/>
    <xf numFmtId="179" fontId="245" fillId="0" borderId="0" xfId="2527" applyNumberFormat="1" applyFont="1" applyFill="1"/>
    <xf numFmtId="179" fontId="250" fillId="0" borderId="0" xfId="2527" applyNumberFormat="1" applyFont="1" applyFill="1"/>
    <xf numFmtId="179" fontId="245" fillId="0" borderId="24" xfId="2527" applyNumberFormat="1" applyFont="1" applyFill="1" applyBorder="1"/>
    <xf numFmtId="169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169" fontId="250" fillId="0" borderId="24" xfId="2527" applyNumberFormat="1" applyFont="1" applyFill="1" applyBorder="1"/>
    <xf numFmtId="179" fontId="250" fillId="0" borderId="24" xfId="2527" applyNumberFormat="1" applyFont="1" applyFill="1" applyBorder="1"/>
    <xf numFmtId="179" fontId="250" fillId="0" borderId="28" xfId="2527" applyNumberFormat="1" applyFont="1" applyFill="1" applyBorder="1"/>
    <xf numFmtId="169" fontId="245" fillId="0" borderId="0" xfId="2527" applyNumberFormat="1" applyFont="1" applyFill="1" applyBorder="1"/>
    <xf numFmtId="169" fontId="250" fillId="0" borderId="0" xfId="2527" applyNumberFormat="1" applyFont="1" applyFill="1" applyBorder="1"/>
    <xf numFmtId="0" fontId="245" fillId="0" borderId="0" xfId="2525" applyFont="1"/>
    <xf numFmtId="169" fontId="245" fillId="0" borderId="0" xfId="1406" applyFont="1" applyFill="1" applyBorder="1"/>
    <xf numFmtId="179" fontId="250" fillId="0" borderId="0" xfId="1406" applyNumberFormat="1" applyFont="1" applyFill="1" applyBorder="1"/>
    <xf numFmtId="169" fontId="250" fillId="0" borderId="0" xfId="1406" applyFont="1" applyFill="1"/>
    <xf numFmtId="169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179" fontId="245" fillId="0" borderId="15" xfId="1406" applyNumberFormat="1" applyFont="1" applyFill="1" applyBorder="1"/>
    <xf numFmtId="167" fontId="245" fillId="0" borderId="0" xfId="2527" applyNumberFormat="1" applyFont="1" applyFill="1"/>
    <xf numFmtId="167" fontId="250" fillId="0" borderId="0" xfId="2527" applyNumberFormat="1" applyFont="1" applyFill="1"/>
    <xf numFmtId="179" fontId="245" fillId="0" borderId="17" xfId="1406" applyNumberFormat="1" applyFont="1" applyFill="1" applyBorder="1"/>
    <xf numFmtId="169" fontId="245" fillId="0" borderId="0" xfId="1406" applyFont="1" applyFill="1"/>
    <xf numFmtId="169" fontId="253" fillId="0" borderId="0" xfId="1406" applyFont="1" applyFill="1" applyAlignment="1">
      <alignment horizontal="center"/>
    </xf>
    <xf numFmtId="167" fontId="253" fillId="0" borderId="0" xfId="2527" applyNumberFormat="1" applyFont="1" applyFill="1" applyBorder="1"/>
    <xf numFmtId="167" fontId="250" fillId="0" borderId="0" xfId="2527" applyNumberFormat="1" applyFont="1" applyFill="1" applyBorder="1"/>
    <xf numFmtId="277" fontId="250" fillId="0" borderId="0" xfId="2527" applyNumberFormat="1" applyFont="1" applyFill="1" applyBorder="1"/>
    <xf numFmtId="39" fontId="245" fillId="0" borderId="0" xfId="2532" applyFont="1" applyAlignment="1">
      <alignment horizontal="left"/>
    </xf>
    <xf numFmtId="10" fontId="250" fillId="0" borderId="0" xfId="1371" applyNumberFormat="1" applyFont="1" applyFill="1"/>
    <xf numFmtId="169" fontId="250" fillId="0" borderId="0" xfId="2531" applyFont="1" applyFill="1"/>
    <xf numFmtId="0" fontId="254" fillId="0" borderId="0" xfId="2525" applyFont="1"/>
    <xf numFmtId="174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169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169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7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28" xfId="1406" applyNumberFormat="1" applyFont="1" applyFill="1" applyBorder="1" applyAlignment="1"/>
    <xf numFmtId="179" fontId="257" fillId="0" borderId="0" xfId="1406" applyNumberFormat="1" applyFont="1" applyFill="1" applyBorder="1" applyAlignment="1"/>
    <xf numFmtId="169" fontId="254" fillId="0" borderId="0" xfId="2525" applyNumberFormat="1" applyFont="1" applyAlignment="1">
      <alignment horizontal="center"/>
    </xf>
    <xf numFmtId="179" fontId="255" fillId="0" borderId="15" xfId="2528" applyNumberFormat="1" applyFont="1" applyFill="1" applyBorder="1" applyAlignment="1"/>
    <xf numFmtId="179" fontId="255" fillId="0" borderId="0" xfId="2528" applyNumberFormat="1" applyFont="1" applyFill="1" applyBorder="1" applyAlignment="1"/>
    <xf numFmtId="0" fontId="254" fillId="0" borderId="0" xfId="878" applyFont="1"/>
    <xf numFmtId="169" fontId="255" fillId="0" borderId="0" xfId="2528" applyNumberFormat="1" applyFont="1" applyFill="1" applyBorder="1" applyAlignment="1"/>
    <xf numFmtId="169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169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49" fillId="0" borderId="0" xfId="1406" applyNumberFormat="1" applyFont="1" applyFill="1" applyBorder="1" applyAlignment="1"/>
    <xf numFmtId="179" fontId="247" fillId="0" borderId="15" xfId="2528" applyNumberFormat="1" applyFont="1" applyFill="1" applyBorder="1" applyAlignment="1"/>
    <xf numFmtId="179" fontId="247" fillId="0" borderId="0" xfId="2528" applyNumberFormat="1" applyFont="1" applyFill="1" applyAlignment="1"/>
    <xf numFmtId="179" fontId="259" fillId="0" borderId="0" xfId="2528" applyNumberFormat="1" applyFont="1" applyFill="1" applyAlignment="1"/>
    <xf numFmtId="179" fontId="247" fillId="0" borderId="0" xfId="2528" applyNumberFormat="1" applyFont="1" applyFill="1" applyBorder="1" applyAlignment="1"/>
    <xf numFmtId="179" fontId="247" fillId="0" borderId="0" xfId="2531" applyNumberFormat="1" applyFont="1" applyFill="1" applyAlignment="1"/>
    <xf numFmtId="179" fontId="255" fillId="0" borderId="0" xfId="878" applyNumberFormat="1" applyFont="1"/>
    <xf numFmtId="169" fontId="255" fillId="0" borderId="0" xfId="2531" applyFont="1" applyFill="1"/>
    <xf numFmtId="0" fontId="255" fillId="0" borderId="0" xfId="878" applyFont="1" applyAlignment="1">
      <alignment horizontal="right"/>
    </xf>
    <xf numFmtId="274" fontId="255" fillId="0" borderId="0" xfId="878" applyNumberFormat="1" applyFont="1"/>
    <xf numFmtId="169" fontId="255" fillId="0" borderId="0" xfId="2529" applyNumberFormat="1" applyFont="1" applyFill="1" applyAlignment="1">
      <alignment horizontal="center"/>
    </xf>
    <xf numFmtId="179" fontId="255" fillId="0" borderId="28" xfId="2529" applyNumberFormat="1" applyFont="1" applyFill="1" applyBorder="1" applyAlignment="1"/>
    <xf numFmtId="179" fontId="255" fillId="0" borderId="0" xfId="2529" applyNumberFormat="1" applyFont="1" applyFill="1" applyAlignment="1"/>
    <xf numFmtId="274" fontId="255" fillId="0" borderId="0" xfId="2525" applyNumberFormat="1" applyFont="1"/>
    <xf numFmtId="179" fontId="255" fillId="0" borderId="0" xfId="2529" applyNumberFormat="1" applyFont="1" applyFill="1" applyBorder="1" applyAlignment="1"/>
    <xf numFmtId="276" fontId="255" fillId="0" borderId="0" xfId="878" applyNumberFormat="1" applyFont="1"/>
    <xf numFmtId="273" fontId="255" fillId="0" borderId="0" xfId="878" applyNumberFormat="1" applyFont="1"/>
    <xf numFmtId="169" fontId="255" fillId="0" borderId="0" xfId="2525" applyNumberFormat="1" applyFont="1" applyAlignment="1">
      <alignment horizontal="center"/>
    </xf>
    <xf numFmtId="179" fontId="255" fillId="0" borderId="15" xfId="2529" applyNumberFormat="1" applyFont="1" applyFill="1" applyBorder="1" applyAlignment="1"/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179" fontId="255" fillId="0" borderId="0" xfId="2529" applyNumberFormat="1" applyFont="1" applyFill="1" applyAlignment="1">
      <alignment vertical="center"/>
    </xf>
    <xf numFmtId="274" fontId="255" fillId="0" borderId="0" xfId="878" applyNumberFormat="1" applyFont="1" applyAlignment="1">
      <alignment vertical="center"/>
    </xf>
    <xf numFmtId="273" fontId="255" fillId="0" borderId="0" xfId="878" applyNumberFormat="1" applyFont="1" applyAlignment="1">
      <alignment vertical="center"/>
    </xf>
    <xf numFmtId="43" fontId="255" fillId="0" borderId="0" xfId="878" applyNumberFormat="1" applyFont="1"/>
    <xf numFmtId="179" fontId="245" fillId="0" borderId="28" xfId="1406" applyNumberFormat="1" applyFont="1" applyFill="1" applyBorder="1"/>
    <xf numFmtId="179" fontId="250" fillId="0" borderId="28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49" xfId="1406" applyNumberFormat="1" applyFont="1" applyFill="1" applyBorder="1"/>
    <xf numFmtId="277" fontId="245" fillId="0" borderId="0" xfId="2527" applyNumberFormat="1" applyFont="1" applyFill="1" applyBorder="1"/>
    <xf numFmtId="179" fontId="250" fillId="0" borderId="49" xfId="1406" applyNumberFormat="1" applyFont="1" applyFill="1" applyBorder="1"/>
    <xf numFmtId="179" fontId="260" fillId="0" borderId="0" xfId="2531" applyNumberFormat="1" applyFont="1" applyFill="1"/>
    <xf numFmtId="0" fontId="247" fillId="0" borderId="0" xfId="2525" applyFont="1" applyAlignment="1">
      <alignment horizontal="center"/>
    </xf>
    <xf numFmtId="0" fontId="261" fillId="0" borderId="0" xfId="2525" applyFont="1"/>
    <xf numFmtId="179" fontId="245" fillId="0" borderId="28" xfId="2527" applyNumberFormat="1" applyFont="1" applyFill="1" applyBorder="1"/>
    <xf numFmtId="277" fontId="245" fillId="0" borderId="15" xfId="2527" applyNumberFormat="1" applyFont="1" applyFill="1" applyBorder="1"/>
    <xf numFmtId="174" fontId="251" fillId="0" borderId="0" xfId="2525" applyNumberFormat="1" applyFont="1"/>
    <xf numFmtId="169" fontId="250" fillId="0" borderId="0" xfId="2531" applyFont="1" applyFill="1" applyBorder="1"/>
    <xf numFmtId="15" fontId="250" fillId="0" borderId="24" xfId="2525" quotePrefix="1" applyNumberFormat="1" applyFont="1" applyBorder="1" applyAlignment="1">
      <alignment horizontal="center"/>
    </xf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24" xfId="1406" applyNumberFormat="1" applyFont="1" applyFill="1" applyBorder="1"/>
    <xf numFmtId="179" fontId="245" fillId="0" borderId="0" xfId="2530" applyNumberFormat="1" applyFont="1" applyFill="1"/>
    <xf numFmtId="179" fontId="245" fillId="0" borderId="24" xfId="2530" applyNumberFormat="1" applyFont="1" applyFill="1" applyBorder="1"/>
    <xf numFmtId="179" fontId="245" fillId="0" borderId="0" xfId="2530" applyNumberFormat="1" applyFont="1" applyFill="1" applyBorder="1"/>
    <xf numFmtId="179" fontId="250" fillId="0" borderId="0" xfId="2530" applyNumberFormat="1" applyFont="1" applyFill="1"/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49" xfId="878" applyFont="1" applyBorder="1" applyAlignment="1">
      <alignment horizontal="center"/>
    </xf>
    <xf numFmtId="0" fontId="255" fillId="0" borderId="0" xfId="878" applyFont="1" applyAlignment="1">
      <alignment horizontal="center" vertical="center" wrapText="1"/>
    </xf>
    <xf numFmtId="0" fontId="255" fillId="0" borderId="28" xfId="878" applyFont="1" applyBorder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0" fontId="262" fillId="0" borderId="0" xfId="2525" applyFont="1"/>
    <xf numFmtId="0" fontId="260" fillId="0" borderId="0" xfId="878" applyFont="1"/>
    <xf numFmtId="174" fontId="243" fillId="0" borderId="0" xfId="878" applyNumberFormat="1" applyFont="1" applyAlignment="1">
      <alignment vertical="center"/>
    </xf>
    <xf numFmtId="174" fontId="243" fillId="0" borderId="0" xfId="2525" applyNumberFormat="1" applyFont="1"/>
    <xf numFmtId="0" fontId="250" fillId="0" borderId="0" xfId="878" applyFont="1"/>
    <xf numFmtId="274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1" fillId="0" borderId="0" xfId="878" applyFont="1"/>
    <xf numFmtId="214" fontId="261" fillId="0" borderId="0" xfId="878" applyNumberFormat="1" applyFont="1"/>
    <xf numFmtId="274" fontId="261" fillId="0" borderId="0" xfId="878" applyNumberFormat="1" applyFont="1"/>
    <xf numFmtId="0" fontId="243" fillId="0" borderId="0" xfId="2525" applyFont="1"/>
    <xf numFmtId="15" fontId="247" fillId="0" borderId="24" xfId="2525" quotePrefix="1" applyNumberFormat="1" applyFont="1" applyBorder="1" applyAlignment="1">
      <alignment horizontal="center"/>
    </xf>
    <xf numFmtId="174" fontId="248" fillId="0" borderId="0" xfId="2525" applyNumberFormat="1" applyFont="1"/>
    <xf numFmtId="15" fontId="247" fillId="0" borderId="0" xfId="2525" quotePrefix="1" applyNumberFormat="1" applyFont="1" applyAlignment="1">
      <alignment horizontal="center"/>
    </xf>
    <xf numFmtId="174" fontId="252" fillId="0" borderId="0" xfId="2525" applyNumberFormat="1" applyFont="1" applyAlignment="1">
      <alignment horizontal="left"/>
    </xf>
    <xf numFmtId="174" fontId="247" fillId="0" borderId="0" xfId="2525" applyNumberFormat="1" applyFont="1"/>
    <xf numFmtId="179" fontId="247" fillId="0" borderId="0" xfId="2525" applyNumberFormat="1" applyFont="1"/>
    <xf numFmtId="174" fontId="252" fillId="0" borderId="0" xfId="2525" applyNumberFormat="1" applyFont="1"/>
    <xf numFmtId="174" fontId="247" fillId="0" borderId="0" xfId="2525" applyNumberFormat="1" applyFont="1" applyAlignment="1">
      <alignment horizontal="left"/>
    </xf>
    <xf numFmtId="226" fontId="247" fillId="0" borderId="0" xfId="2532" applyNumberFormat="1" applyFont="1"/>
    <xf numFmtId="39" fontId="247" fillId="0" borderId="0" xfId="2532" applyFont="1"/>
    <xf numFmtId="179" fontId="247" fillId="0" borderId="0" xfId="2532" applyNumberFormat="1" applyFont="1"/>
    <xf numFmtId="0" fontId="260" fillId="0" borderId="0" xfId="2525" applyFont="1"/>
    <xf numFmtId="0" fontId="260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13" fontId="248" fillId="0" borderId="0" xfId="2525" applyNumberFormat="1" applyFont="1" applyAlignment="1">
      <alignment horizontal="left"/>
    </xf>
    <xf numFmtId="169" fontId="247" fillId="0" borderId="0" xfId="2525" applyNumberFormat="1" applyFont="1"/>
    <xf numFmtId="0" fontId="247" fillId="0" borderId="0" xfId="2525" applyFont="1" applyAlignment="1">
      <alignment horizontal="left"/>
    </xf>
    <xf numFmtId="213" fontId="247" fillId="0" borderId="0" xfId="2525" applyNumberFormat="1" applyFont="1" applyAlignment="1">
      <alignment horizontal="left"/>
    </xf>
    <xf numFmtId="179" fontId="249" fillId="0" borderId="0" xfId="2525" applyNumberFormat="1" applyFont="1"/>
    <xf numFmtId="0" fontId="250" fillId="0" borderId="24" xfId="2525" quotePrefix="1" applyFont="1" applyBorder="1" applyAlignment="1">
      <alignment horizontal="center"/>
    </xf>
    <xf numFmtId="179" fontId="250" fillId="0" borderId="0" xfId="2525" quotePrefix="1" applyNumberFormat="1" applyFont="1" applyAlignment="1">
      <alignment horizontal="center"/>
    </xf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169" fontId="250" fillId="0" borderId="0" xfId="2525" applyNumberFormat="1" applyFont="1"/>
    <xf numFmtId="0" fontId="245" fillId="0" borderId="0" xfId="2525" applyFont="1" applyAlignment="1">
      <alignment horizontal="center"/>
    </xf>
    <xf numFmtId="39" fontId="252" fillId="0" borderId="0" xfId="2532" applyFont="1" applyAlignment="1">
      <alignment horizontal="left"/>
    </xf>
    <xf numFmtId="167" fontId="245" fillId="0" borderId="0" xfId="2525" applyNumberFormat="1" applyFont="1"/>
    <xf numFmtId="167" fontId="250" fillId="0" borderId="0" xfId="2525" applyNumberFormat="1" applyFont="1"/>
    <xf numFmtId="167" fontId="253" fillId="0" borderId="0" xfId="2525" applyNumberFormat="1" applyFont="1" applyAlignment="1">
      <alignment horizontal="center"/>
    </xf>
    <xf numFmtId="167" fontId="245" fillId="0" borderId="0" xfId="2525" applyNumberFormat="1" applyFont="1" applyAlignment="1">
      <alignment horizontal="center"/>
    </xf>
    <xf numFmtId="3" fontId="250" fillId="0" borderId="0" xfId="2525" applyNumberFormat="1" applyFont="1"/>
    <xf numFmtId="179" fontId="245" fillId="0" borderId="15" xfId="2531" applyNumberFormat="1" applyFont="1" applyBorder="1"/>
    <xf numFmtId="179" fontId="245" fillId="0" borderId="0" xfId="2531" applyNumberFormat="1" applyFont="1"/>
    <xf numFmtId="179" fontId="250" fillId="0" borderId="0" xfId="2531" applyNumberFormat="1" applyFont="1" applyFill="1"/>
    <xf numFmtId="179" fontId="250" fillId="0" borderId="15" xfId="2531" applyNumberFormat="1" applyFont="1" applyFill="1" applyBorder="1"/>
    <xf numFmtId="214" fontId="250" fillId="0" borderId="0" xfId="2525" applyNumberFormat="1" applyFont="1" applyAlignment="1">
      <alignment horizontal="left"/>
    </xf>
    <xf numFmtId="214" fontId="250" fillId="0" borderId="0" xfId="2525" applyNumberFormat="1" applyFont="1" applyAlignment="1">
      <alignment horizontal="left" indent="1"/>
    </xf>
    <xf numFmtId="0" fontId="245" fillId="0" borderId="0" xfId="0" applyFont="1" applyAlignment="1">
      <alignment horizontal="left"/>
    </xf>
    <xf numFmtId="0" fontId="244" fillId="0" borderId="0" xfId="0" applyFont="1" applyAlignment="1">
      <alignment horizontal="left"/>
    </xf>
    <xf numFmtId="174" fontId="250" fillId="0" borderId="0" xfId="2525" applyNumberFormat="1" applyFont="1"/>
    <xf numFmtId="214" fontId="250" fillId="0" borderId="0" xfId="2525" applyNumberFormat="1" applyFont="1"/>
    <xf numFmtId="275" fontId="250" fillId="0" borderId="0" xfId="2525" applyNumberFormat="1" applyFont="1"/>
    <xf numFmtId="214" fontId="250" fillId="0" borderId="0" xfId="2525" applyNumberFormat="1" applyFont="1" applyAlignment="1">
      <alignment horizontal="left" indent="2"/>
    </xf>
    <xf numFmtId="214" fontId="251" fillId="0" borderId="0" xfId="2525" applyNumberFormat="1" applyFont="1"/>
    <xf numFmtId="179" fontId="245" fillId="0" borderId="0" xfId="2525" applyNumberFormat="1" applyFont="1"/>
    <xf numFmtId="179" fontId="152" fillId="0" borderId="0" xfId="2525" applyNumberFormat="1" applyFont="1"/>
    <xf numFmtId="179" fontId="245" fillId="0" borderId="24" xfId="2525" quotePrefix="1" applyNumberFormat="1" applyFont="1" applyBorder="1" applyAlignment="1">
      <alignment horizontal="center"/>
    </xf>
    <xf numFmtId="179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49" fontId="245" fillId="0" borderId="0" xfId="3998" applyNumberFormat="1" applyAlignment="1"/>
    <xf numFmtId="214" fontId="245" fillId="0" borderId="0" xfId="2525" applyNumberFormat="1" applyFont="1" applyAlignment="1">
      <alignment horizontal="left" indent="2"/>
    </xf>
    <xf numFmtId="179" fontId="250" fillId="0" borderId="15" xfId="2525" applyNumberFormat="1" applyFont="1" applyBorder="1"/>
    <xf numFmtId="214" fontId="252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center" vertical="center"/>
    </xf>
    <xf numFmtId="214" fontId="245" fillId="0" borderId="0" xfId="832" quotePrefix="1" applyNumberFormat="1" applyFont="1" applyAlignment="1">
      <alignment horizontal="left" vertical="center"/>
    </xf>
    <xf numFmtId="214" fontId="245" fillId="0" borderId="0" xfId="832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right" vertical="center"/>
    </xf>
    <xf numFmtId="214" fontId="245" fillId="0" borderId="0" xfId="3999" applyNumberFormat="1" applyFont="1" applyAlignment="1">
      <alignment vertical="center"/>
    </xf>
    <xf numFmtId="214" fontId="250" fillId="0" borderId="0" xfId="2525" applyNumberFormat="1" applyFont="1" applyAlignment="1">
      <alignment horizontal="center"/>
    </xf>
    <xf numFmtId="169" fontId="247" fillId="0" borderId="0" xfId="2531" applyFont="1"/>
    <xf numFmtId="169" fontId="250" fillId="0" borderId="0" xfId="2531" applyFont="1"/>
    <xf numFmtId="0" fontId="263" fillId="0" borderId="0" xfId="2525" applyFont="1"/>
    <xf numFmtId="39" fontId="247" fillId="0" borderId="28" xfId="2533" applyNumberFormat="1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49" xfId="2533" applyNumberFormat="1" applyFont="1" applyBorder="1" applyAlignment="1">
      <alignment horizontal="center" vertical="center" wrapText="1"/>
    </xf>
    <xf numFmtId="0" fontId="255" fillId="0" borderId="28" xfId="878" applyFont="1" applyBorder="1" applyAlignment="1">
      <alignment horizontal="center" wrapText="1"/>
    </xf>
    <xf numFmtId="0" fontId="255" fillId="0" borderId="28" xfId="878" applyFont="1" applyBorder="1" applyAlignment="1">
      <alignment horizontal="center"/>
    </xf>
    <xf numFmtId="39" fontId="247" fillId="0" borderId="0" xfId="2533" applyNumberFormat="1" applyFont="1" applyAlignment="1">
      <alignment horizontal="center" vertical="center"/>
    </xf>
    <xf numFmtId="179" fontId="247" fillId="0" borderId="49" xfId="2531" applyNumberFormat="1" applyFont="1" applyFill="1" applyBorder="1"/>
    <xf numFmtId="179" fontId="247" fillId="0" borderId="49" xfId="2526" applyNumberFormat="1" applyFont="1" applyFill="1" applyBorder="1"/>
    <xf numFmtId="179" fontId="249" fillId="0" borderId="49" xfId="2526" applyNumberFormat="1" applyFont="1" applyFill="1" applyBorder="1"/>
    <xf numFmtId="169" fontId="250" fillId="0" borderId="49" xfId="2527" applyNumberFormat="1" applyFont="1" applyFill="1" applyBorder="1"/>
    <xf numFmtId="179" fontId="245" fillId="0" borderId="49" xfId="2527" applyNumberFormat="1" applyFont="1" applyFill="1" applyBorder="1"/>
    <xf numFmtId="179" fontId="250" fillId="0" borderId="49" xfId="2527" applyNumberFormat="1" applyFont="1" applyFill="1" applyBorder="1"/>
    <xf numFmtId="0" fontId="247" fillId="0" borderId="49" xfId="2525" applyFont="1" applyBorder="1" applyAlignment="1">
      <alignment horizontal="center"/>
    </xf>
    <xf numFmtId="0" fontId="250" fillId="0" borderId="49" xfId="2525" applyFont="1" applyBorder="1" applyAlignment="1">
      <alignment horizontal="center"/>
    </xf>
    <xf numFmtId="0" fontId="254" fillId="0" borderId="49" xfId="878" applyFont="1" applyBorder="1" applyAlignment="1">
      <alignment horizontal="center"/>
    </xf>
    <xf numFmtId="0" fontId="255" fillId="0" borderId="24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28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179" fontId="245" fillId="0" borderId="49" xfId="2525" applyNumberFormat="1" applyFont="1" applyBorder="1" applyAlignment="1">
      <alignment horizontal="center"/>
    </xf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" xfId="149" builtinId="30" customBuiltin="1"/>
    <cellStyle name="20% - ส่วนที่ถูกเน้น1 2" xfId="2575" xr:uid="{00000000-0005-0000-0000-0000D1000000}"/>
    <cellStyle name="20% - ส่วนที่ถูกเน้น2" xfId="150" builtinId="34" customBuiltin="1"/>
    <cellStyle name="20% - ส่วนที่ถูกเน้น2 2" xfId="2576" xr:uid="{00000000-0005-0000-0000-0000D2000000}"/>
    <cellStyle name="20% - ส่วนที่ถูกเน้น3" xfId="151" builtinId="38" customBuiltin="1"/>
    <cellStyle name="20% - ส่วนที่ถูกเน้น3 2" xfId="2577" xr:uid="{00000000-0005-0000-0000-0000D3000000}"/>
    <cellStyle name="20% - ส่วนที่ถูกเน้น4" xfId="152" builtinId="42" customBuiltin="1"/>
    <cellStyle name="20% - ส่วนที่ถูกเน้น4 2" xfId="2578" xr:uid="{00000000-0005-0000-0000-0000D4000000}"/>
    <cellStyle name="20% - ส่วนที่ถูกเน้น5" xfId="153" builtinId="46" customBuiltin="1"/>
    <cellStyle name="20% - ส่วนที่ถูกเน้น5 2" xfId="2579" xr:uid="{00000000-0005-0000-0000-0000D5000000}"/>
    <cellStyle name="20% - ส่วนที่ถูกเน้น6" xfId="154" builtinId="50" customBuiltin="1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" xfId="250" builtinId="31" customBuiltin="1"/>
    <cellStyle name="40% - ส่วนที่ถูกเน้น1 2" xfId="2607" xr:uid="{00000000-0005-0000-0000-000056010000}"/>
    <cellStyle name="40% - ส่วนที่ถูกเน้น2" xfId="251" builtinId="35" customBuiltin="1"/>
    <cellStyle name="40% - ส่วนที่ถูกเน้น2 2" xfId="2608" xr:uid="{00000000-0005-0000-0000-000057010000}"/>
    <cellStyle name="40% - ส่วนที่ถูกเน้น3" xfId="252" builtinId="39" customBuiltin="1"/>
    <cellStyle name="40% - ส่วนที่ถูกเน้น3 2" xfId="2609" xr:uid="{00000000-0005-0000-0000-000058010000}"/>
    <cellStyle name="40% - ส่วนที่ถูกเน้น4" xfId="253" builtinId="43" customBuiltin="1"/>
    <cellStyle name="40% - ส่วนที่ถูกเน้น4 2" xfId="2610" xr:uid="{00000000-0005-0000-0000-000059010000}"/>
    <cellStyle name="40% - ส่วนที่ถูกเน้น5" xfId="254" builtinId="47" customBuiltin="1"/>
    <cellStyle name="40% - ส่วนที่ถูกเน้น5 2" xfId="2611" xr:uid="{00000000-0005-0000-0000-00005A010000}"/>
    <cellStyle name="40% - ส่วนที่ถูกเน้น6" xfId="255" builtinId="51" customBuiltin="1"/>
    <cellStyle name="40% - ส่วนที่ถูกเน้น6 2" xfId="2612" xr:uid="{00000000-0005-0000-0000-00005B010000}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" xfId="334" builtinId="32" customBuiltin="1"/>
    <cellStyle name="60% - ส่วนที่ถูกเน้น1 2" xfId="2631" xr:uid="{00000000-0005-0000-0000-0000C2010000}"/>
    <cellStyle name="60% - ส่วนที่ถูกเน้น2" xfId="335" builtinId="36" customBuiltin="1"/>
    <cellStyle name="60% - ส่วนที่ถูกเน้น2 2" xfId="2632" xr:uid="{00000000-0005-0000-0000-0000C3010000}"/>
    <cellStyle name="60% - ส่วนที่ถูกเน้น3" xfId="336" builtinId="40" customBuiltin="1"/>
    <cellStyle name="60% - ส่วนที่ถูกเน้น3 2" xfId="2633" xr:uid="{00000000-0005-0000-0000-0000C4010000}"/>
    <cellStyle name="60% - ส่วนที่ถูกเน้น4" xfId="337" builtinId="44" customBuiltin="1"/>
    <cellStyle name="60% - ส่วนที่ถูกเน้น4 2" xfId="2634" xr:uid="{00000000-0005-0000-0000-0000C5010000}"/>
    <cellStyle name="60% - ส่วนที่ถูกเน้น5" xfId="338" builtinId="48" customBuiltin="1"/>
    <cellStyle name="60% - ส่วนที่ถูกเน้น5 2" xfId="2635" xr:uid="{00000000-0005-0000-0000-0000C6010000}"/>
    <cellStyle name="60% - ส่วนที่ถูกเน้น6" xfId="339" builtinId="52" customBuiltin="1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การคำนวณ" xfId="1145" builtinId="22" customBuiltin="1"/>
    <cellStyle name="การคำนวณ 2" xfId="3825" xr:uid="{00000000-0005-0000-0000-0000630B0000}"/>
    <cellStyle name="ข้อความเตือน" xfId="1146" builtinId="11" customBuiltin="1"/>
    <cellStyle name="ข้อความเตือน 2" xfId="3826" xr:uid="{00000000-0005-0000-0000-0000640B0000}"/>
    <cellStyle name="ข้อความอธิบาย" xfId="1147" builtinId="53" customBuiltin="1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เปอร์เซ็นต์_(1)2546(1)" xfId="3898" xr:uid="{00000000-0005-0000-0000-0000A90A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จุลภาค" xfId="2531" builtinId="3"/>
    <cellStyle name="ชื่อเรื่อง" xfId="1192" builtinId="15" customBuiltin="1"/>
    <cellStyle name="ชื่อเรื่อง 2" xfId="3901" xr:uid="{00000000-0005-0000-0000-000069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" xfId="1194" builtinId="23" customBuiltin="1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เซลล์ที่มีลิงก์" xfId="1195" builtinId="24" customBuiltin="1"/>
    <cellStyle name="ณfน๔ [0]_Book1" xfId="3907" xr:uid="{00000000-0005-0000-0000-00006A0B0000}"/>
    <cellStyle name="ณfน๔_Book1" xfId="3908" xr:uid="{00000000-0005-0000-0000-00006B0B0000}"/>
    <cellStyle name="ดี" xfId="1196" builtinId="26" customBuiltin="1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" xfId="0" builtinId="0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" xfId="1214" builtinId="20" customBuiltin="1"/>
    <cellStyle name="ป้อนค่า 2" xfId="3943" xr:uid="{00000000-0005-0000-0000-0000630F0000}"/>
    <cellStyle name="ปานกลาง" xfId="1215" builtinId="28" customBuiltin="1"/>
    <cellStyle name="ปานกลาง 2" xfId="3944" xr:uid="{00000000-0005-0000-0000-0000640F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ผลรวม" xfId="1221" builtinId="25" customBuiltin="1"/>
    <cellStyle name="ผลรวม 2" xfId="3956" xr:uid="{00000000-0005-0000-0000-0000650F0000}"/>
    <cellStyle name="แย่" xfId="1222" builtinId="27" customBuiltin="1"/>
    <cellStyle name="แย่ 2" xfId="3957" xr:uid="{00000000-0005-0000-0000-0000610B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" xfId="1224" builtinId="29" customBuiltin="1"/>
    <cellStyle name="ส่วนที่ถูกเน้น1 2" xfId="3961" xr:uid="{00000000-0005-0000-0000-00006F0F0000}"/>
    <cellStyle name="ส่วนที่ถูกเน้น2" xfId="1225" builtinId="33" customBuiltin="1"/>
    <cellStyle name="ส่วนที่ถูกเน้น2 2" xfId="3962" xr:uid="{00000000-0005-0000-0000-0000700F0000}"/>
    <cellStyle name="ส่วนที่ถูกเน้น3" xfId="1226" builtinId="37" customBuiltin="1"/>
    <cellStyle name="ส่วนที่ถูกเน้น3 2" xfId="3963" xr:uid="{00000000-0005-0000-0000-0000710F0000}"/>
    <cellStyle name="ส่วนที่ถูกเน้น4" xfId="1227" builtinId="41" customBuiltin="1"/>
    <cellStyle name="ส่วนที่ถูกเน้น4 2" xfId="3964" xr:uid="{00000000-0005-0000-0000-0000720F0000}"/>
    <cellStyle name="ส่วนที่ถูกเน้น5" xfId="1228" builtinId="45" customBuiltin="1"/>
    <cellStyle name="ส่วนที่ถูกเน้น5 2" xfId="3965" xr:uid="{00000000-0005-0000-0000-0000730F0000}"/>
    <cellStyle name="ส่วนที่ถูกเน้น6" xfId="1229" builtinId="49" customBuiltin="1"/>
    <cellStyle name="ส่วนที่ถูกเน้น6 2" xfId="3966" xr:uid="{00000000-0005-0000-0000-0000740F0000}"/>
    <cellStyle name="เส้นขอบขวา" xfId="3967" xr:uid="{00000000-0005-0000-0000-00005F0B0000}"/>
    <cellStyle name="เส้นขอบล่าง" xfId="3968" xr:uid="{00000000-0005-0000-0000-0000600B0000}"/>
    <cellStyle name="แสดงผล" xfId="1230" builtinId="21" customBuiltin="1"/>
    <cellStyle name="แสดงผล 2" xfId="3969" xr:uid="{00000000-0005-0000-0000-0000620B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" xfId="1240" builtinId="16" customBuiltin="1"/>
    <cellStyle name="หัวเรื่อง 1 2" xfId="3980" xr:uid="{00000000-0005-0000-0000-0000880F0000}"/>
    <cellStyle name="หัวเรื่อง 2" xfId="1241" builtinId="17" customBuiltin="1"/>
    <cellStyle name="หัวเรื่อง 2 2" xfId="3981" xr:uid="{00000000-0005-0000-0000-0000890F0000}"/>
    <cellStyle name="หัวเรื่อง 3" xfId="1242" builtinId="18" customBuiltin="1"/>
    <cellStyle name="หัวเรื่อง 3 2" xfId="3982" xr:uid="{00000000-0005-0000-0000-00008A0F0000}"/>
    <cellStyle name="หัวเรื่อง 4" xfId="1243" builtinId="19" customBuiltin="1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99FF33"/>
      <color rgb="FFFF0000"/>
      <color rgb="FF00CC00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HH"/>
      <sheetName val="FF-2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20"/>
  <sheetViews>
    <sheetView view="pageBreakPreview" zoomScale="85" zoomScaleNormal="90" zoomScaleSheetLayoutView="85" workbookViewId="0"/>
  </sheetViews>
  <sheetFormatPr defaultColWidth="10.140625" defaultRowHeight="21.75"/>
  <cols>
    <col min="1" max="4" width="2.7109375" style="4" customWidth="1"/>
    <col min="5" max="7" width="9.140625" style="4" customWidth="1"/>
    <col min="8" max="8" width="8.7109375" style="4" customWidth="1"/>
    <col min="9" max="9" width="9.7109375" style="128" customWidth="1"/>
    <col min="10" max="10" width="0.85546875" style="4" customWidth="1"/>
    <col min="11" max="11" width="15.28515625" style="4" customWidth="1"/>
    <col min="12" max="12" width="0.85546875" style="4" customWidth="1"/>
    <col min="13" max="13" width="15.28515625" style="7" customWidth="1"/>
    <col min="14" max="14" width="0.85546875" style="4" customWidth="1"/>
    <col min="15" max="15" width="15.28515625" style="4" customWidth="1"/>
    <col min="16" max="16" width="0.85546875" style="4" customWidth="1"/>
    <col min="17" max="17" width="15.28515625" style="4" customWidth="1"/>
    <col min="18" max="18" width="1" style="4" customWidth="1"/>
    <col min="19" max="20" width="10.140625" style="4"/>
    <col min="21" max="21" width="16.7109375" style="4" bestFit="1" customWidth="1"/>
    <col min="22" max="169" width="10.140625" style="4"/>
    <col min="170" max="170" width="3" style="4" customWidth="1"/>
    <col min="171" max="171" width="2.140625" style="4" customWidth="1"/>
    <col min="172" max="172" width="39.42578125" style="4" customWidth="1"/>
    <col min="173" max="173" width="0.85546875" style="4" customWidth="1"/>
    <col min="174" max="174" width="7.28515625" style="4" customWidth="1"/>
    <col min="175" max="175" width="0.7109375" style="4" customWidth="1"/>
    <col min="176" max="176" width="16.85546875" style="4" customWidth="1"/>
    <col min="177" max="177" width="0.7109375" style="4" customWidth="1"/>
    <col min="178" max="178" width="17.28515625" style="4" customWidth="1"/>
    <col min="179" max="179" width="1.140625" style="4" customWidth="1"/>
    <col min="180" max="180" width="15.28515625" style="4" customWidth="1"/>
    <col min="181" max="181" width="0.7109375" style="4" customWidth="1"/>
    <col min="182" max="182" width="16.7109375" style="4" customWidth="1"/>
    <col min="183" max="183" width="0.7109375" style="4" customWidth="1"/>
    <col min="184" max="184" width="17.42578125" style="4" customWidth="1"/>
    <col min="185" max="185" width="0.7109375" style="4" customWidth="1"/>
    <col min="186" max="186" width="15.28515625" style="4" customWidth="1"/>
    <col min="187" max="187" width="4.140625" style="4" customWidth="1"/>
    <col min="188" max="189" width="0" style="4" hidden="1" customWidth="1"/>
    <col min="190" max="425" width="10.140625" style="4"/>
    <col min="426" max="426" width="3" style="4" customWidth="1"/>
    <col min="427" max="427" width="2.140625" style="4" customWidth="1"/>
    <col min="428" max="428" width="39.42578125" style="4" customWidth="1"/>
    <col min="429" max="429" width="0.85546875" style="4" customWidth="1"/>
    <col min="430" max="430" width="7.28515625" style="4" customWidth="1"/>
    <col min="431" max="431" width="0.7109375" style="4" customWidth="1"/>
    <col min="432" max="432" width="16.85546875" style="4" customWidth="1"/>
    <col min="433" max="433" width="0.7109375" style="4" customWidth="1"/>
    <col min="434" max="434" width="17.28515625" style="4" customWidth="1"/>
    <col min="435" max="435" width="1.140625" style="4" customWidth="1"/>
    <col min="436" max="436" width="15.28515625" style="4" customWidth="1"/>
    <col min="437" max="437" width="0.7109375" style="4" customWidth="1"/>
    <col min="438" max="438" width="16.7109375" style="4" customWidth="1"/>
    <col min="439" max="439" width="0.7109375" style="4" customWidth="1"/>
    <col min="440" max="440" width="17.42578125" style="4" customWidth="1"/>
    <col min="441" max="441" width="0.7109375" style="4" customWidth="1"/>
    <col min="442" max="442" width="15.28515625" style="4" customWidth="1"/>
    <col min="443" max="443" width="4.140625" style="4" customWidth="1"/>
    <col min="444" max="445" width="0" style="4" hidden="1" customWidth="1"/>
    <col min="446" max="681" width="10.140625" style="4"/>
    <col min="682" max="682" width="3" style="4" customWidth="1"/>
    <col min="683" max="683" width="2.140625" style="4" customWidth="1"/>
    <col min="684" max="684" width="39.42578125" style="4" customWidth="1"/>
    <col min="685" max="685" width="0.85546875" style="4" customWidth="1"/>
    <col min="686" max="686" width="7.28515625" style="4" customWidth="1"/>
    <col min="687" max="687" width="0.7109375" style="4" customWidth="1"/>
    <col min="688" max="688" width="16.85546875" style="4" customWidth="1"/>
    <col min="689" max="689" width="0.7109375" style="4" customWidth="1"/>
    <col min="690" max="690" width="17.28515625" style="4" customWidth="1"/>
    <col min="691" max="691" width="1.140625" style="4" customWidth="1"/>
    <col min="692" max="692" width="15.28515625" style="4" customWidth="1"/>
    <col min="693" max="693" width="0.7109375" style="4" customWidth="1"/>
    <col min="694" max="694" width="16.7109375" style="4" customWidth="1"/>
    <col min="695" max="695" width="0.7109375" style="4" customWidth="1"/>
    <col min="696" max="696" width="17.42578125" style="4" customWidth="1"/>
    <col min="697" max="697" width="0.7109375" style="4" customWidth="1"/>
    <col min="698" max="698" width="15.28515625" style="4" customWidth="1"/>
    <col min="699" max="699" width="4.140625" style="4" customWidth="1"/>
    <col min="700" max="701" width="0" style="4" hidden="1" customWidth="1"/>
    <col min="702" max="937" width="10.140625" style="4"/>
    <col min="938" max="938" width="3" style="4" customWidth="1"/>
    <col min="939" max="939" width="2.140625" style="4" customWidth="1"/>
    <col min="940" max="940" width="39.42578125" style="4" customWidth="1"/>
    <col min="941" max="941" width="0.85546875" style="4" customWidth="1"/>
    <col min="942" max="942" width="7.28515625" style="4" customWidth="1"/>
    <col min="943" max="943" width="0.7109375" style="4" customWidth="1"/>
    <col min="944" max="944" width="16.85546875" style="4" customWidth="1"/>
    <col min="945" max="945" width="0.7109375" style="4" customWidth="1"/>
    <col min="946" max="946" width="17.28515625" style="4" customWidth="1"/>
    <col min="947" max="947" width="1.140625" style="4" customWidth="1"/>
    <col min="948" max="948" width="15.28515625" style="4" customWidth="1"/>
    <col min="949" max="949" width="0.7109375" style="4" customWidth="1"/>
    <col min="950" max="950" width="16.7109375" style="4" customWidth="1"/>
    <col min="951" max="951" width="0.7109375" style="4" customWidth="1"/>
    <col min="952" max="952" width="17.42578125" style="4" customWidth="1"/>
    <col min="953" max="953" width="0.7109375" style="4" customWidth="1"/>
    <col min="954" max="954" width="15.28515625" style="4" customWidth="1"/>
    <col min="955" max="955" width="4.140625" style="4" customWidth="1"/>
    <col min="956" max="957" width="0" style="4" hidden="1" customWidth="1"/>
    <col min="958" max="1193" width="10.140625" style="4"/>
    <col min="1194" max="1194" width="3" style="4" customWidth="1"/>
    <col min="1195" max="1195" width="2.140625" style="4" customWidth="1"/>
    <col min="1196" max="1196" width="39.42578125" style="4" customWidth="1"/>
    <col min="1197" max="1197" width="0.85546875" style="4" customWidth="1"/>
    <col min="1198" max="1198" width="7.28515625" style="4" customWidth="1"/>
    <col min="1199" max="1199" width="0.7109375" style="4" customWidth="1"/>
    <col min="1200" max="1200" width="16.85546875" style="4" customWidth="1"/>
    <col min="1201" max="1201" width="0.7109375" style="4" customWidth="1"/>
    <col min="1202" max="1202" width="17.28515625" style="4" customWidth="1"/>
    <col min="1203" max="1203" width="1.140625" style="4" customWidth="1"/>
    <col min="1204" max="1204" width="15.28515625" style="4" customWidth="1"/>
    <col min="1205" max="1205" width="0.7109375" style="4" customWidth="1"/>
    <col min="1206" max="1206" width="16.7109375" style="4" customWidth="1"/>
    <col min="1207" max="1207" width="0.7109375" style="4" customWidth="1"/>
    <col min="1208" max="1208" width="17.42578125" style="4" customWidth="1"/>
    <col min="1209" max="1209" width="0.7109375" style="4" customWidth="1"/>
    <col min="1210" max="1210" width="15.28515625" style="4" customWidth="1"/>
    <col min="1211" max="1211" width="4.140625" style="4" customWidth="1"/>
    <col min="1212" max="1213" width="0" style="4" hidden="1" customWidth="1"/>
    <col min="1214" max="1449" width="10.140625" style="4"/>
    <col min="1450" max="1450" width="3" style="4" customWidth="1"/>
    <col min="1451" max="1451" width="2.140625" style="4" customWidth="1"/>
    <col min="1452" max="1452" width="39.42578125" style="4" customWidth="1"/>
    <col min="1453" max="1453" width="0.85546875" style="4" customWidth="1"/>
    <col min="1454" max="1454" width="7.28515625" style="4" customWidth="1"/>
    <col min="1455" max="1455" width="0.7109375" style="4" customWidth="1"/>
    <col min="1456" max="1456" width="16.85546875" style="4" customWidth="1"/>
    <col min="1457" max="1457" width="0.7109375" style="4" customWidth="1"/>
    <col min="1458" max="1458" width="17.28515625" style="4" customWidth="1"/>
    <col min="1459" max="1459" width="1.140625" style="4" customWidth="1"/>
    <col min="1460" max="1460" width="15.28515625" style="4" customWidth="1"/>
    <col min="1461" max="1461" width="0.7109375" style="4" customWidth="1"/>
    <col min="1462" max="1462" width="16.7109375" style="4" customWidth="1"/>
    <col min="1463" max="1463" width="0.7109375" style="4" customWidth="1"/>
    <col min="1464" max="1464" width="17.42578125" style="4" customWidth="1"/>
    <col min="1465" max="1465" width="0.7109375" style="4" customWidth="1"/>
    <col min="1466" max="1466" width="15.28515625" style="4" customWidth="1"/>
    <col min="1467" max="1467" width="4.140625" style="4" customWidth="1"/>
    <col min="1468" max="1469" width="0" style="4" hidden="1" customWidth="1"/>
    <col min="1470" max="1705" width="10.140625" style="4"/>
    <col min="1706" max="1706" width="3" style="4" customWidth="1"/>
    <col min="1707" max="1707" width="2.140625" style="4" customWidth="1"/>
    <col min="1708" max="1708" width="39.42578125" style="4" customWidth="1"/>
    <col min="1709" max="1709" width="0.85546875" style="4" customWidth="1"/>
    <col min="1710" max="1710" width="7.28515625" style="4" customWidth="1"/>
    <col min="1711" max="1711" width="0.7109375" style="4" customWidth="1"/>
    <col min="1712" max="1712" width="16.85546875" style="4" customWidth="1"/>
    <col min="1713" max="1713" width="0.7109375" style="4" customWidth="1"/>
    <col min="1714" max="1714" width="17.28515625" style="4" customWidth="1"/>
    <col min="1715" max="1715" width="1.140625" style="4" customWidth="1"/>
    <col min="1716" max="1716" width="15.28515625" style="4" customWidth="1"/>
    <col min="1717" max="1717" width="0.7109375" style="4" customWidth="1"/>
    <col min="1718" max="1718" width="16.7109375" style="4" customWidth="1"/>
    <col min="1719" max="1719" width="0.7109375" style="4" customWidth="1"/>
    <col min="1720" max="1720" width="17.42578125" style="4" customWidth="1"/>
    <col min="1721" max="1721" width="0.7109375" style="4" customWidth="1"/>
    <col min="1722" max="1722" width="15.28515625" style="4" customWidth="1"/>
    <col min="1723" max="1723" width="4.140625" style="4" customWidth="1"/>
    <col min="1724" max="1725" width="0" style="4" hidden="1" customWidth="1"/>
    <col min="1726" max="1961" width="10.140625" style="4"/>
    <col min="1962" max="1962" width="3" style="4" customWidth="1"/>
    <col min="1963" max="1963" width="2.140625" style="4" customWidth="1"/>
    <col min="1964" max="1964" width="39.42578125" style="4" customWidth="1"/>
    <col min="1965" max="1965" width="0.85546875" style="4" customWidth="1"/>
    <col min="1966" max="1966" width="7.28515625" style="4" customWidth="1"/>
    <col min="1967" max="1967" width="0.7109375" style="4" customWidth="1"/>
    <col min="1968" max="1968" width="16.85546875" style="4" customWidth="1"/>
    <col min="1969" max="1969" width="0.7109375" style="4" customWidth="1"/>
    <col min="1970" max="1970" width="17.28515625" style="4" customWidth="1"/>
    <col min="1971" max="1971" width="1.140625" style="4" customWidth="1"/>
    <col min="1972" max="1972" width="15.28515625" style="4" customWidth="1"/>
    <col min="1973" max="1973" width="0.7109375" style="4" customWidth="1"/>
    <col min="1974" max="1974" width="16.7109375" style="4" customWidth="1"/>
    <col min="1975" max="1975" width="0.7109375" style="4" customWidth="1"/>
    <col min="1976" max="1976" width="17.42578125" style="4" customWidth="1"/>
    <col min="1977" max="1977" width="0.7109375" style="4" customWidth="1"/>
    <col min="1978" max="1978" width="15.28515625" style="4" customWidth="1"/>
    <col min="1979" max="1979" width="4.140625" style="4" customWidth="1"/>
    <col min="1980" max="1981" width="0" style="4" hidden="1" customWidth="1"/>
    <col min="1982" max="2217" width="10.140625" style="4"/>
    <col min="2218" max="2218" width="3" style="4" customWidth="1"/>
    <col min="2219" max="2219" width="2.140625" style="4" customWidth="1"/>
    <col min="2220" max="2220" width="39.42578125" style="4" customWidth="1"/>
    <col min="2221" max="2221" width="0.85546875" style="4" customWidth="1"/>
    <col min="2222" max="2222" width="7.28515625" style="4" customWidth="1"/>
    <col min="2223" max="2223" width="0.7109375" style="4" customWidth="1"/>
    <col min="2224" max="2224" width="16.85546875" style="4" customWidth="1"/>
    <col min="2225" max="2225" width="0.7109375" style="4" customWidth="1"/>
    <col min="2226" max="2226" width="17.28515625" style="4" customWidth="1"/>
    <col min="2227" max="2227" width="1.140625" style="4" customWidth="1"/>
    <col min="2228" max="2228" width="15.28515625" style="4" customWidth="1"/>
    <col min="2229" max="2229" width="0.7109375" style="4" customWidth="1"/>
    <col min="2230" max="2230" width="16.7109375" style="4" customWidth="1"/>
    <col min="2231" max="2231" width="0.7109375" style="4" customWidth="1"/>
    <col min="2232" max="2232" width="17.42578125" style="4" customWidth="1"/>
    <col min="2233" max="2233" width="0.7109375" style="4" customWidth="1"/>
    <col min="2234" max="2234" width="15.28515625" style="4" customWidth="1"/>
    <col min="2235" max="2235" width="4.140625" style="4" customWidth="1"/>
    <col min="2236" max="2237" width="0" style="4" hidden="1" customWidth="1"/>
    <col min="2238" max="2473" width="10.140625" style="4"/>
    <col min="2474" max="2474" width="3" style="4" customWidth="1"/>
    <col min="2475" max="2475" width="2.140625" style="4" customWidth="1"/>
    <col min="2476" max="2476" width="39.42578125" style="4" customWidth="1"/>
    <col min="2477" max="2477" width="0.85546875" style="4" customWidth="1"/>
    <col min="2478" max="2478" width="7.28515625" style="4" customWidth="1"/>
    <col min="2479" max="2479" width="0.7109375" style="4" customWidth="1"/>
    <col min="2480" max="2480" width="16.85546875" style="4" customWidth="1"/>
    <col min="2481" max="2481" width="0.7109375" style="4" customWidth="1"/>
    <col min="2482" max="2482" width="17.28515625" style="4" customWidth="1"/>
    <col min="2483" max="2483" width="1.140625" style="4" customWidth="1"/>
    <col min="2484" max="2484" width="15.28515625" style="4" customWidth="1"/>
    <col min="2485" max="2485" width="0.7109375" style="4" customWidth="1"/>
    <col min="2486" max="2486" width="16.7109375" style="4" customWidth="1"/>
    <col min="2487" max="2487" width="0.7109375" style="4" customWidth="1"/>
    <col min="2488" max="2488" width="17.42578125" style="4" customWidth="1"/>
    <col min="2489" max="2489" width="0.7109375" style="4" customWidth="1"/>
    <col min="2490" max="2490" width="15.28515625" style="4" customWidth="1"/>
    <col min="2491" max="2491" width="4.140625" style="4" customWidth="1"/>
    <col min="2492" max="2493" width="0" style="4" hidden="1" customWidth="1"/>
    <col min="2494" max="2729" width="10.140625" style="4"/>
    <col min="2730" max="2730" width="3" style="4" customWidth="1"/>
    <col min="2731" max="2731" width="2.140625" style="4" customWidth="1"/>
    <col min="2732" max="2732" width="39.42578125" style="4" customWidth="1"/>
    <col min="2733" max="2733" width="0.85546875" style="4" customWidth="1"/>
    <col min="2734" max="2734" width="7.28515625" style="4" customWidth="1"/>
    <col min="2735" max="2735" width="0.7109375" style="4" customWidth="1"/>
    <col min="2736" max="2736" width="16.85546875" style="4" customWidth="1"/>
    <col min="2737" max="2737" width="0.7109375" style="4" customWidth="1"/>
    <col min="2738" max="2738" width="17.28515625" style="4" customWidth="1"/>
    <col min="2739" max="2739" width="1.140625" style="4" customWidth="1"/>
    <col min="2740" max="2740" width="15.28515625" style="4" customWidth="1"/>
    <col min="2741" max="2741" width="0.7109375" style="4" customWidth="1"/>
    <col min="2742" max="2742" width="16.7109375" style="4" customWidth="1"/>
    <col min="2743" max="2743" width="0.7109375" style="4" customWidth="1"/>
    <col min="2744" max="2744" width="17.42578125" style="4" customWidth="1"/>
    <col min="2745" max="2745" width="0.7109375" style="4" customWidth="1"/>
    <col min="2746" max="2746" width="15.28515625" style="4" customWidth="1"/>
    <col min="2747" max="2747" width="4.140625" style="4" customWidth="1"/>
    <col min="2748" max="2749" width="0" style="4" hidden="1" customWidth="1"/>
    <col min="2750" max="2985" width="10.140625" style="4"/>
    <col min="2986" max="2986" width="3" style="4" customWidth="1"/>
    <col min="2987" max="2987" width="2.140625" style="4" customWidth="1"/>
    <col min="2988" max="2988" width="39.42578125" style="4" customWidth="1"/>
    <col min="2989" max="2989" width="0.85546875" style="4" customWidth="1"/>
    <col min="2990" max="2990" width="7.28515625" style="4" customWidth="1"/>
    <col min="2991" max="2991" width="0.7109375" style="4" customWidth="1"/>
    <col min="2992" max="2992" width="16.85546875" style="4" customWidth="1"/>
    <col min="2993" max="2993" width="0.7109375" style="4" customWidth="1"/>
    <col min="2994" max="2994" width="17.28515625" style="4" customWidth="1"/>
    <col min="2995" max="2995" width="1.140625" style="4" customWidth="1"/>
    <col min="2996" max="2996" width="15.28515625" style="4" customWidth="1"/>
    <col min="2997" max="2997" width="0.7109375" style="4" customWidth="1"/>
    <col min="2998" max="2998" width="16.7109375" style="4" customWidth="1"/>
    <col min="2999" max="2999" width="0.7109375" style="4" customWidth="1"/>
    <col min="3000" max="3000" width="17.42578125" style="4" customWidth="1"/>
    <col min="3001" max="3001" width="0.7109375" style="4" customWidth="1"/>
    <col min="3002" max="3002" width="15.28515625" style="4" customWidth="1"/>
    <col min="3003" max="3003" width="4.140625" style="4" customWidth="1"/>
    <col min="3004" max="3005" width="0" style="4" hidden="1" customWidth="1"/>
    <col min="3006" max="3241" width="10.140625" style="4"/>
    <col min="3242" max="3242" width="3" style="4" customWidth="1"/>
    <col min="3243" max="3243" width="2.140625" style="4" customWidth="1"/>
    <col min="3244" max="3244" width="39.42578125" style="4" customWidth="1"/>
    <col min="3245" max="3245" width="0.85546875" style="4" customWidth="1"/>
    <col min="3246" max="3246" width="7.28515625" style="4" customWidth="1"/>
    <col min="3247" max="3247" width="0.7109375" style="4" customWidth="1"/>
    <col min="3248" max="3248" width="16.85546875" style="4" customWidth="1"/>
    <col min="3249" max="3249" width="0.7109375" style="4" customWidth="1"/>
    <col min="3250" max="3250" width="17.28515625" style="4" customWidth="1"/>
    <col min="3251" max="3251" width="1.140625" style="4" customWidth="1"/>
    <col min="3252" max="3252" width="15.28515625" style="4" customWidth="1"/>
    <col min="3253" max="3253" width="0.7109375" style="4" customWidth="1"/>
    <col min="3254" max="3254" width="16.7109375" style="4" customWidth="1"/>
    <col min="3255" max="3255" width="0.7109375" style="4" customWidth="1"/>
    <col min="3256" max="3256" width="17.42578125" style="4" customWidth="1"/>
    <col min="3257" max="3257" width="0.7109375" style="4" customWidth="1"/>
    <col min="3258" max="3258" width="15.28515625" style="4" customWidth="1"/>
    <col min="3259" max="3259" width="4.140625" style="4" customWidth="1"/>
    <col min="3260" max="3261" width="0" style="4" hidden="1" customWidth="1"/>
    <col min="3262" max="3497" width="10.140625" style="4"/>
    <col min="3498" max="3498" width="3" style="4" customWidth="1"/>
    <col min="3499" max="3499" width="2.140625" style="4" customWidth="1"/>
    <col min="3500" max="3500" width="39.42578125" style="4" customWidth="1"/>
    <col min="3501" max="3501" width="0.85546875" style="4" customWidth="1"/>
    <col min="3502" max="3502" width="7.28515625" style="4" customWidth="1"/>
    <col min="3503" max="3503" width="0.7109375" style="4" customWidth="1"/>
    <col min="3504" max="3504" width="16.85546875" style="4" customWidth="1"/>
    <col min="3505" max="3505" width="0.7109375" style="4" customWidth="1"/>
    <col min="3506" max="3506" width="17.28515625" style="4" customWidth="1"/>
    <col min="3507" max="3507" width="1.140625" style="4" customWidth="1"/>
    <col min="3508" max="3508" width="15.28515625" style="4" customWidth="1"/>
    <col min="3509" max="3509" width="0.7109375" style="4" customWidth="1"/>
    <col min="3510" max="3510" width="16.7109375" style="4" customWidth="1"/>
    <col min="3511" max="3511" width="0.7109375" style="4" customWidth="1"/>
    <col min="3512" max="3512" width="17.42578125" style="4" customWidth="1"/>
    <col min="3513" max="3513" width="0.7109375" style="4" customWidth="1"/>
    <col min="3514" max="3514" width="15.28515625" style="4" customWidth="1"/>
    <col min="3515" max="3515" width="4.140625" style="4" customWidth="1"/>
    <col min="3516" max="3517" width="0" style="4" hidden="1" customWidth="1"/>
    <col min="3518" max="3753" width="10.140625" style="4"/>
    <col min="3754" max="3754" width="3" style="4" customWidth="1"/>
    <col min="3755" max="3755" width="2.140625" style="4" customWidth="1"/>
    <col min="3756" max="3756" width="39.42578125" style="4" customWidth="1"/>
    <col min="3757" max="3757" width="0.85546875" style="4" customWidth="1"/>
    <col min="3758" max="3758" width="7.28515625" style="4" customWidth="1"/>
    <col min="3759" max="3759" width="0.7109375" style="4" customWidth="1"/>
    <col min="3760" max="3760" width="16.85546875" style="4" customWidth="1"/>
    <col min="3761" max="3761" width="0.7109375" style="4" customWidth="1"/>
    <col min="3762" max="3762" width="17.28515625" style="4" customWidth="1"/>
    <col min="3763" max="3763" width="1.140625" style="4" customWidth="1"/>
    <col min="3764" max="3764" width="15.28515625" style="4" customWidth="1"/>
    <col min="3765" max="3765" width="0.7109375" style="4" customWidth="1"/>
    <col min="3766" max="3766" width="16.7109375" style="4" customWidth="1"/>
    <col min="3767" max="3767" width="0.7109375" style="4" customWidth="1"/>
    <col min="3768" max="3768" width="17.42578125" style="4" customWidth="1"/>
    <col min="3769" max="3769" width="0.7109375" style="4" customWidth="1"/>
    <col min="3770" max="3770" width="15.28515625" style="4" customWidth="1"/>
    <col min="3771" max="3771" width="4.140625" style="4" customWidth="1"/>
    <col min="3772" max="3773" width="0" style="4" hidden="1" customWidth="1"/>
    <col min="3774" max="4009" width="10.140625" style="4"/>
    <col min="4010" max="4010" width="3" style="4" customWidth="1"/>
    <col min="4011" max="4011" width="2.140625" style="4" customWidth="1"/>
    <col min="4012" max="4012" width="39.42578125" style="4" customWidth="1"/>
    <col min="4013" max="4013" width="0.85546875" style="4" customWidth="1"/>
    <col min="4014" max="4014" width="7.28515625" style="4" customWidth="1"/>
    <col min="4015" max="4015" width="0.7109375" style="4" customWidth="1"/>
    <col min="4016" max="4016" width="16.85546875" style="4" customWidth="1"/>
    <col min="4017" max="4017" width="0.7109375" style="4" customWidth="1"/>
    <col min="4018" max="4018" width="17.28515625" style="4" customWidth="1"/>
    <col min="4019" max="4019" width="1.140625" style="4" customWidth="1"/>
    <col min="4020" max="4020" width="15.28515625" style="4" customWidth="1"/>
    <col min="4021" max="4021" width="0.7109375" style="4" customWidth="1"/>
    <col min="4022" max="4022" width="16.7109375" style="4" customWidth="1"/>
    <col min="4023" max="4023" width="0.7109375" style="4" customWidth="1"/>
    <col min="4024" max="4024" width="17.42578125" style="4" customWidth="1"/>
    <col min="4025" max="4025" width="0.7109375" style="4" customWidth="1"/>
    <col min="4026" max="4026" width="15.28515625" style="4" customWidth="1"/>
    <col min="4027" max="4027" width="4.140625" style="4" customWidth="1"/>
    <col min="4028" max="4029" width="0" style="4" hidden="1" customWidth="1"/>
    <col min="4030" max="4265" width="10.140625" style="4"/>
    <col min="4266" max="4266" width="3" style="4" customWidth="1"/>
    <col min="4267" max="4267" width="2.140625" style="4" customWidth="1"/>
    <col min="4268" max="4268" width="39.42578125" style="4" customWidth="1"/>
    <col min="4269" max="4269" width="0.85546875" style="4" customWidth="1"/>
    <col min="4270" max="4270" width="7.28515625" style="4" customWidth="1"/>
    <col min="4271" max="4271" width="0.7109375" style="4" customWidth="1"/>
    <col min="4272" max="4272" width="16.85546875" style="4" customWidth="1"/>
    <col min="4273" max="4273" width="0.7109375" style="4" customWidth="1"/>
    <col min="4274" max="4274" width="17.28515625" style="4" customWidth="1"/>
    <col min="4275" max="4275" width="1.140625" style="4" customWidth="1"/>
    <col min="4276" max="4276" width="15.28515625" style="4" customWidth="1"/>
    <col min="4277" max="4277" width="0.7109375" style="4" customWidth="1"/>
    <col min="4278" max="4278" width="16.7109375" style="4" customWidth="1"/>
    <col min="4279" max="4279" width="0.7109375" style="4" customWidth="1"/>
    <col min="4280" max="4280" width="17.42578125" style="4" customWidth="1"/>
    <col min="4281" max="4281" width="0.7109375" style="4" customWidth="1"/>
    <col min="4282" max="4282" width="15.28515625" style="4" customWidth="1"/>
    <col min="4283" max="4283" width="4.140625" style="4" customWidth="1"/>
    <col min="4284" max="4285" width="0" style="4" hidden="1" customWidth="1"/>
    <col min="4286" max="4521" width="10.140625" style="4"/>
    <col min="4522" max="4522" width="3" style="4" customWidth="1"/>
    <col min="4523" max="4523" width="2.140625" style="4" customWidth="1"/>
    <col min="4524" max="4524" width="39.42578125" style="4" customWidth="1"/>
    <col min="4525" max="4525" width="0.85546875" style="4" customWidth="1"/>
    <col min="4526" max="4526" width="7.28515625" style="4" customWidth="1"/>
    <col min="4527" max="4527" width="0.7109375" style="4" customWidth="1"/>
    <col min="4528" max="4528" width="16.85546875" style="4" customWidth="1"/>
    <col min="4529" max="4529" width="0.7109375" style="4" customWidth="1"/>
    <col min="4530" max="4530" width="17.28515625" style="4" customWidth="1"/>
    <col min="4531" max="4531" width="1.140625" style="4" customWidth="1"/>
    <col min="4532" max="4532" width="15.28515625" style="4" customWidth="1"/>
    <col min="4533" max="4533" width="0.7109375" style="4" customWidth="1"/>
    <col min="4534" max="4534" width="16.7109375" style="4" customWidth="1"/>
    <col min="4535" max="4535" width="0.7109375" style="4" customWidth="1"/>
    <col min="4536" max="4536" width="17.42578125" style="4" customWidth="1"/>
    <col min="4537" max="4537" width="0.7109375" style="4" customWidth="1"/>
    <col min="4538" max="4538" width="15.28515625" style="4" customWidth="1"/>
    <col min="4539" max="4539" width="4.140625" style="4" customWidth="1"/>
    <col min="4540" max="4541" width="0" style="4" hidden="1" customWidth="1"/>
    <col min="4542" max="4777" width="10.140625" style="4"/>
    <col min="4778" max="4778" width="3" style="4" customWidth="1"/>
    <col min="4779" max="4779" width="2.140625" style="4" customWidth="1"/>
    <col min="4780" max="4780" width="39.42578125" style="4" customWidth="1"/>
    <col min="4781" max="4781" width="0.85546875" style="4" customWidth="1"/>
    <col min="4782" max="4782" width="7.28515625" style="4" customWidth="1"/>
    <col min="4783" max="4783" width="0.7109375" style="4" customWidth="1"/>
    <col min="4784" max="4784" width="16.85546875" style="4" customWidth="1"/>
    <col min="4785" max="4785" width="0.7109375" style="4" customWidth="1"/>
    <col min="4786" max="4786" width="17.28515625" style="4" customWidth="1"/>
    <col min="4787" max="4787" width="1.140625" style="4" customWidth="1"/>
    <col min="4788" max="4788" width="15.28515625" style="4" customWidth="1"/>
    <col min="4789" max="4789" width="0.7109375" style="4" customWidth="1"/>
    <col min="4790" max="4790" width="16.7109375" style="4" customWidth="1"/>
    <col min="4791" max="4791" width="0.7109375" style="4" customWidth="1"/>
    <col min="4792" max="4792" width="17.42578125" style="4" customWidth="1"/>
    <col min="4793" max="4793" width="0.7109375" style="4" customWidth="1"/>
    <col min="4794" max="4794" width="15.28515625" style="4" customWidth="1"/>
    <col min="4795" max="4795" width="4.140625" style="4" customWidth="1"/>
    <col min="4796" max="4797" width="0" style="4" hidden="1" customWidth="1"/>
    <col min="4798" max="5033" width="10.140625" style="4"/>
    <col min="5034" max="5034" width="3" style="4" customWidth="1"/>
    <col min="5035" max="5035" width="2.140625" style="4" customWidth="1"/>
    <col min="5036" max="5036" width="39.42578125" style="4" customWidth="1"/>
    <col min="5037" max="5037" width="0.85546875" style="4" customWidth="1"/>
    <col min="5038" max="5038" width="7.28515625" style="4" customWidth="1"/>
    <col min="5039" max="5039" width="0.7109375" style="4" customWidth="1"/>
    <col min="5040" max="5040" width="16.85546875" style="4" customWidth="1"/>
    <col min="5041" max="5041" width="0.7109375" style="4" customWidth="1"/>
    <col min="5042" max="5042" width="17.28515625" style="4" customWidth="1"/>
    <col min="5043" max="5043" width="1.140625" style="4" customWidth="1"/>
    <col min="5044" max="5044" width="15.28515625" style="4" customWidth="1"/>
    <col min="5045" max="5045" width="0.7109375" style="4" customWidth="1"/>
    <col min="5046" max="5046" width="16.7109375" style="4" customWidth="1"/>
    <col min="5047" max="5047" width="0.7109375" style="4" customWidth="1"/>
    <col min="5048" max="5048" width="17.42578125" style="4" customWidth="1"/>
    <col min="5049" max="5049" width="0.7109375" style="4" customWidth="1"/>
    <col min="5050" max="5050" width="15.28515625" style="4" customWidth="1"/>
    <col min="5051" max="5051" width="4.140625" style="4" customWidth="1"/>
    <col min="5052" max="5053" width="0" style="4" hidden="1" customWidth="1"/>
    <col min="5054" max="5289" width="10.140625" style="4"/>
    <col min="5290" max="5290" width="3" style="4" customWidth="1"/>
    <col min="5291" max="5291" width="2.140625" style="4" customWidth="1"/>
    <col min="5292" max="5292" width="39.42578125" style="4" customWidth="1"/>
    <col min="5293" max="5293" width="0.85546875" style="4" customWidth="1"/>
    <col min="5294" max="5294" width="7.28515625" style="4" customWidth="1"/>
    <col min="5295" max="5295" width="0.7109375" style="4" customWidth="1"/>
    <col min="5296" max="5296" width="16.85546875" style="4" customWidth="1"/>
    <col min="5297" max="5297" width="0.7109375" style="4" customWidth="1"/>
    <col min="5298" max="5298" width="17.28515625" style="4" customWidth="1"/>
    <col min="5299" max="5299" width="1.140625" style="4" customWidth="1"/>
    <col min="5300" max="5300" width="15.28515625" style="4" customWidth="1"/>
    <col min="5301" max="5301" width="0.7109375" style="4" customWidth="1"/>
    <col min="5302" max="5302" width="16.7109375" style="4" customWidth="1"/>
    <col min="5303" max="5303" width="0.7109375" style="4" customWidth="1"/>
    <col min="5304" max="5304" width="17.42578125" style="4" customWidth="1"/>
    <col min="5305" max="5305" width="0.7109375" style="4" customWidth="1"/>
    <col min="5306" max="5306" width="15.28515625" style="4" customWidth="1"/>
    <col min="5307" max="5307" width="4.140625" style="4" customWidth="1"/>
    <col min="5308" max="5309" width="0" style="4" hidden="1" customWidth="1"/>
    <col min="5310" max="5545" width="10.140625" style="4"/>
    <col min="5546" max="5546" width="3" style="4" customWidth="1"/>
    <col min="5547" max="5547" width="2.140625" style="4" customWidth="1"/>
    <col min="5548" max="5548" width="39.42578125" style="4" customWidth="1"/>
    <col min="5549" max="5549" width="0.85546875" style="4" customWidth="1"/>
    <col min="5550" max="5550" width="7.28515625" style="4" customWidth="1"/>
    <col min="5551" max="5551" width="0.7109375" style="4" customWidth="1"/>
    <col min="5552" max="5552" width="16.85546875" style="4" customWidth="1"/>
    <col min="5553" max="5553" width="0.7109375" style="4" customWidth="1"/>
    <col min="5554" max="5554" width="17.28515625" style="4" customWidth="1"/>
    <col min="5555" max="5555" width="1.140625" style="4" customWidth="1"/>
    <col min="5556" max="5556" width="15.28515625" style="4" customWidth="1"/>
    <col min="5557" max="5557" width="0.7109375" style="4" customWidth="1"/>
    <col min="5558" max="5558" width="16.7109375" style="4" customWidth="1"/>
    <col min="5559" max="5559" width="0.7109375" style="4" customWidth="1"/>
    <col min="5560" max="5560" width="17.42578125" style="4" customWidth="1"/>
    <col min="5561" max="5561" width="0.7109375" style="4" customWidth="1"/>
    <col min="5562" max="5562" width="15.28515625" style="4" customWidth="1"/>
    <col min="5563" max="5563" width="4.140625" style="4" customWidth="1"/>
    <col min="5564" max="5565" width="0" style="4" hidden="1" customWidth="1"/>
    <col min="5566" max="5801" width="10.140625" style="4"/>
    <col min="5802" max="5802" width="3" style="4" customWidth="1"/>
    <col min="5803" max="5803" width="2.140625" style="4" customWidth="1"/>
    <col min="5804" max="5804" width="39.42578125" style="4" customWidth="1"/>
    <col min="5805" max="5805" width="0.85546875" style="4" customWidth="1"/>
    <col min="5806" max="5806" width="7.28515625" style="4" customWidth="1"/>
    <col min="5807" max="5807" width="0.7109375" style="4" customWidth="1"/>
    <col min="5808" max="5808" width="16.85546875" style="4" customWidth="1"/>
    <col min="5809" max="5809" width="0.7109375" style="4" customWidth="1"/>
    <col min="5810" max="5810" width="17.28515625" style="4" customWidth="1"/>
    <col min="5811" max="5811" width="1.140625" style="4" customWidth="1"/>
    <col min="5812" max="5812" width="15.28515625" style="4" customWidth="1"/>
    <col min="5813" max="5813" width="0.7109375" style="4" customWidth="1"/>
    <col min="5814" max="5814" width="16.7109375" style="4" customWidth="1"/>
    <col min="5815" max="5815" width="0.7109375" style="4" customWidth="1"/>
    <col min="5816" max="5816" width="17.42578125" style="4" customWidth="1"/>
    <col min="5817" max="5817" width="0.7109375" style="4" customWidth="1"/>
    <col min="5818" max="5818" width="15.28515625" style="4" customWidth="1"/>
    <col min="5819" max="5819" width="4.140625" style="4" customWidth="1"/>
    <col min="5820" max="5821" width="0" style="4" hidden="1" customWidth="1"/>
    <col min="5822" max="6057" width="10.140625" style="4"/>
    <col min="6058" max="6058" width="3" style="4" customWidth="1"/>
    <col min="6059" max="6059" width="2.140625" style="4" customWidth="1"/>
    <col min="6060" max="6060" width="39.42578125" style="4" customWidth="1"/>
    <col min="6061" max="6061" width="0.85546875" style="4" customWidth="1"/>
    <col min="6062" max="6062" width="7.28515625" style="4" customWidth="1"/>
    <col min="6063" max="6063" width="0.7109375" style="4" customWidth="1"/>
    <col min="6064" max="6064" width="16.85546875" style="4" customWidth="1"/>
    <col min="6065" max="6065" width="0.7109375" style="4" customWidth="1"/>
    <col min="6066" max="6066" width="17.28515625" style="4" customWidth="1"/>
    <col min="6067" max="6067" width="1.140625" style="4" customWidth="1"/>
    <col min="6068" max="6068" width="15.28515625" style="4" customWidth="1"/>
    <col min="6069" max="6069" width="0.7109375" style="4" customWidth="1"/>
    <col min="6070" max="6070" width="16.7109375" style="4" customWidth="1"/>
    <col min="6071" max="6071" width="0.7109375" style="4" customWidth="1"/>
    <col min="6072" max="6072" width="17.42578125" style="4" customWidth="1"/>
    <col min="6073" max="6073" width="0.7109375" style="4" customWidth="1"/>
    <col min="6074" max="6074" width="15.28515625" style="4" customWidth="1"/>
    <col min="6075" max="6075" width="4.140625" style="4" customWidth="1"/>
    <col min="6076" max="6077" width="0" style="4" hidden="1" customWidth="1"/>
    <col min="6078" max="6313" width="10.140625" style="4"/>
    <col min="6314" max="6314" width="3" style="4" customWidth="1"/>
    <col min="6315" max="6315" width="2.140625" style="4" customWidth="1"/>
    <col min="6316" max="6316" width="39.42578125" style="4" customWidth="1"/>
    <col min="6317" max="6317" width="0.85546875" style="4" customWidth="1"/>
    <col min="6318" max="6318" width="7.28515625" style="4" customWidth="1"/>
    <col min="6319" max="6319" width="0.7109375" style="4" customWidth="1"/>
    <col min="6320" max="6320" width="16.85546875" style="4" customWidth="1"/>
    <col min="6321" max="6321" width="0.7109375" style="4" customWidth="1"/>
    <col min="6322" max="6322" width="17.28515625" style="4" customWidth="1"/>
    <col min="6323" max="6323" width="1.140625" style="4" customWidth="1"/>
    <col min="6324" max="6324" width="15.28515625" style="4" customWidth="1"/>
    <col min="6325" max="6325" width="0.7109375" style="4" customWidth="1"/>
    <col min="6326" max="6326" width="16.7109375" style="4" customWidth="1"/>
    <col min="6327" max="6327" width="0.7109375" style="4" customWidth="1"/>
    <col min="6328" max="6328" width="17.42578125" style="4" customWidth="1"/>
    <col min="6329" max="6329" width="0.7109375" style="4" customWidth="1"/>
    <col min="6330" max="6330" width="15.28515625" style="4" customWidth="1"/>
    <col min="6331" max="6331" width="4.140625" style="4" customWidth="1"/>
    <col min="6332" max="6333" width="0" style="4" hidden="1" customWidth="1"/>
    <col min="6334" max="6569" width="10.140625" style="4"/>
    <col min="6570" max="6570" width="3" style="4" customWidth="1"/>
    <col min="6571" max="6571" width="2.140625" style="4" customWidth="1"/>
    <col min="6572" max="6572" width="39.42578125" style="4" customWidth="1"/>
    <col min="6573" max="6573" width="0.85546875" style="4" customWidth="1"/>
    <col min="6574" max="6574" width="7.28515625" style="4" customWidth="1"/>
    <col min="6575" max="6575" width="0.7109375" style="4" customWidth="1"/>
    <col min="6576" max="6576" width="16.85546875" style="4" customWidth="1"/>
    <col min="6577" max="6577" width="0.7109375" style="4" customWidth="1"/>
    <col min="6578" max="6578" width="17.28515625" style="4" customWidth="1"/>
    <col min="6579" max="6579" width="1.140625" style="4" customWidth="1"/>
    <col min="6580" max="6580" width="15.28515625" style="4" customWidth="1"/>
    <col min="6581" max="6581" width="0.7109375" style="4" customWidth="1"/>
    <col min="6582" max="6582" width="16.7109375" style="4" customWidth="1"/>
    <col min="6583" max="6583" width="0.7109375" style="4" customWidth="1"/>
    <col min="6584" max="6584" width="17.42578125" style="4" customWidth="1"/>
    <col min="6585" max="6585" width="0.7109375" style="4" customWidth="1"/>
    <col min="6586" max="6586" width="15.28515625" style="4" customWidth="1"/>
    <col min="6587" max="6587" width="4.140625" style="4" customWidth="1"/>
    <col min="6588" max="6589" width="0" style="4" hidden="1" customWidth="1"/>
    <col min="6590" max="6825" width="10.140625" style="4"/>
    <col min="6826" max="6826" width="3" style="4" customWidth="1"/>
    <col min="6827" max="6827" width="2.140625" style="4" customWidth="1"/>
    <col min="6828" max="6828" width="39.42578125" style="4" customWidth="1"/>
    <col min="6829" max="6829" width="0.85546875" style="4" customWidth="1"/>
    <col min="6830" max="6830" width="7.28515625" style="4" customWidth="1"/>
    <col min="6831" max="6831" width="0.7109375" style="4" customWidth="1"/>
    <col min="6832" max="6832" width="16.85546875" style="4" customWidth="1"/>
    <col min="6833" max="6833" width="0.7109375" style="4" customWidth="1"/>
    <col min="6834" max="6834" width="17.28515625" style="4" customWidth="1"/>
    <col min="6835" max="6835" width="1.140625" style="4" customWidth="1"/>
    <col min="6836" max="6836" width="15.28515625" style="4" customWidth="1"/>
    <col min="6837" max="6837" width="0.7109375" style="4" customWidth="1"/>
    <col min="6838" max="6838" width="16.7109375" style="4" customWidth="1"/>
    <col min="6839" max="6839" width="0.7109375" style="4" customWidth="1"/>
    <col min="6840" max="6840" width="17.42578125" style="4" customWidth="1"/>
    <col min="6841" max="6841" width="0.7109375" style="4" customWidth="1"/>
    <col min="6842" max="6842" width="15.28515625" style="4" customWidth="1"/>
    <col min="6843" max="6843" width="4.140625" style="4" customWidth="1"/>
    <col min="6844" max="6845" width="0" style="4" hidden="1" customWidth="1"/>
    <col min="6846" max="7081" width="10.140625" style="4"/>
    <col min="7082" max="7082" width="3" style="4" customWidth="1"/>
    <col min="7083" max="7083" width="2.140625" style="4" customWidth="1"/>
    <col min="7084" max="7084" width="39.42578125" style="4" customWidth="1"/>
    <col min="7085" max="7085" width="0.85546875" style="4" customWidth="1"/>
    <col min="7086" max="7086" width="7.28515625" style="4" customWidth="1"/>
    <col min="7087" max="7087" width="0.7109375" style="4" customWidth="1"/>
    <col min="7088" max="7088" width="16.85546875" style="4" customWidth="1"/>
    <col min="7089" max="7089" width="0.7109375" style="4" customWidth="1"/>
    <col min="7090" max="7090" width="17.28515625" style="4" customWidth="1"/>
    <col min="7091" max="7091" width="1.140625" style="4" customWidth="1"/>
    <col min="7092" max="7092" width="15.28515625" style="4" customWidth="1"/>
    <col min="7093" max="7093" width="0.7109375" style="4" customWidth="1"/>
    <col min="7094" max="7094" width="16.7109375" style="4" customWidth="1"/>
    <col min="7095" max="7095" width="0.7109375" style="4" customWidth="1"/>
    <col min="7096" max="7096" width="17.42578125" style="4" customWidth="1"/>
    <col min="7097" max="7097" width="0.7109375" style="4" customWidth="1"/>
    <col min="7098" max="7098" width="15.28515625" style="4" customWidth="1"/>
    <col min="7099" max="7099" width="4.140625" style="4" customWidth="1"/>
    <col min="7100" max="7101" width="0" style="4" hidden="1" customWidth="1"/>
    <col min="7102" max="7337" width="10.140625" style="4"/>
    <col min="7338" max="7338" width="3" style="4" customWidth="1"/>
    <col min="7339" max="7339" width="2.140625" style="4" customWidth="1"/>
    <col min="7340" max="7340" width="39.42578125" style="4" customWidth="1"/>
    <col min="7341" max="7341" width="0.85546875" style="4" customWidth="1"/>
    <col min="7342" max="7342" width="7.28515625" style="4" customWidth="1"/>
    <col min="7343" max="7343" width="0.7109375" style="4" customWidth="1"/>
    <col min="7344" max="7344" width="16.85546875" style="4" customWidth="1"/>
    <col min="7345" max="7345" width="0.7109375" style="4" customWidth="1"/>
    <col min="7346" max="7346" width="17.28515625" style="4" customWidth="1"/>
    <col min="7347" max="7347" width="1.140625" style="4" customWidth="1"/>
    <col min="7348" max="7348" width="15.28515625" style="4" customWidth="1"/>
    <col min="7349" max="7349" width="0.7109375" style="4" customWidth="1"/>
    <col min="7350" max="7350" width="16.7109375" style="4" customWidth="1"/>
    <col min="7351" max="7351" width="0.7109375" style="4" customWidth="1"/>
    <col min="7352" max="7352" width="17.42578125" style="4" customWidth="1"/>
    <col min="7353" max="7353" width="0.7109375" style="4" customWidth="1"/>
    <col min="7354" max="7354" width="15.28515625" style="4" customWidth="1"/>
    <col min="7355" max="7355" width="4.140625" style="4" customWidth="1"/>
    <col min="7356" max="7357" width="0" style="4" hidden="1" customWidth="1"/>
    <col min="7358" max="7593" width="10.140625" style="4"/>
    <col min="7594" max="7594" width="3" style="4" customWidth="1"/>
    <col min="7595" max="7595" width="2.140625" style="4" customWidth="1"/>
    <col min="7596" max="7596" width="39.42578125" style="4" customWidth="1"/>
    <col min="7597" max="7597" width="0.85546875" style="4" customWidth="1"/>
    <col min="7598" max="7598" width="7.28515625" style="4" customWidth="1"/>
    <col min="7599" max="7599" width="0.7109375" style="4" customWidth="1"/>
    <col min="7600" max="7600" width="16.85546875" style="4" customWidth="1"/>
    <col min="7601" max="7601" width="0.7109375" style="4" customWidth="1"/>
    <col min="7602" max="7602" width="17.28515625" style="4" customWidth="1"/>
    <col min="7603" max="7603" width="1.140625" style="4" customWidth="1"/>
    <col min="7604" max="7604" width="15.28515625" style="4" customWidth="1"/>
    <col min="7605" max="7605" width="0.7109375" style="4" customWidth="1"/>
    <col min="7606" max="7606" width="16.7109375" style="4" customWidth="1"/>
    <col min="7607" max="7607" width="0.7109375" style="4" customWidth="1"/>
    <col min="7608" max="7608" width="17.42578125" style="4" customWidth="1"/>
    <col min="7609" max="7609" width="0.7109375" style="4" customWidth="1"/>
    <col min="7610" max="7610" width="15.28515625" style="4" customWidth="1"/>
    <col min="7611" max="7611" width="4.140625" style="4" customWidth="1"/>
    <col min="7612" max="7613" width="0" style="4" hidden="1" customWidth="1"/>
    <col min="7614" max="7849" width="10.140625" style="4"/>
    <col min="7850" max="7850" width="3" style="4" customWidth="1"/>
    <col min="7851" max="7851" width="2.140625" style="4" customWidth="1"/>
    <col min="7852" max="7852" width="39.42578125" style="4" customWidth="1"/>
    <col min="7853" max="7853" width="0.85546875" style="4" customWidth="1"/>
    <col min="7854" max="7854" width="7.28515625" style="4" customWidth="1"/>
    <col min="7855" max="7855" width="0.7109375" style="4" customWidth="1"/>
    <col min="7856" max="7856" width="16.85546875" style="4" customWidth="1"/>
    <col min="7857" max="7857" width="0.7109375" style="4" customWidth="1"/>
    <col min="7858" max="7858" width="17.28515625" style="4" customWidth="1"/>
    <col min="7859" max="7859" width="1.140625" style="4" customWidth="1"/>
    <col min="7860" max="7860" width="15.28515625" style="4" customWidth="1"/>
    <col min="7861" max="7861" width="0.7109375" style="4" customWidth="1"/>
    <col min="7862" max="7862" width="16.7109375" style="4" customWidth="1"/>
    <col min="7863" max="7863" width="0.7109375" style="4" customWidth="1"/>
    <col min="7864" max="7864" width="17.42578125" style="4" customWidth="1"/>
    <col min="7865" max="7865" width="0.7109375" style="4" customWidth="1"/>
    <col min="7866" max="7866" width="15.28515625" style="4" customWidth="1"/>
    <col min="7867" max="7867" width="4.140625" style="4" customWidth="1"/>
    <col min="7868" max="7869" width="0" style="4" hidden="1" customWidth="1"/>
    <col min="7870" max="8105" width="10.140625" style="4"/>
    <col min="8106" max="8106" width="3" style="4" customWidth="1"/>
    <col min="8107" max="8107" width="2.140625" style="4" customWidth="1"/>
    <col min="8108" max="8108" width="39.42578125" style="4" customWidth="1"/>
    <col min="8109" max="8109" width="0.85546875" style="4" customWidth="1"/>
    <col min="8110" max="8110" width="7.28515625" style="4" customWidth="1"/>
    <col min="8111" max="8111" width="0.7109375" style="4" customWidth="1"/>
    <col min="8112" max="8112" width="16.85546875" style="4" customWidth="1"/>
    <col min="8113" max="8113" width="0.7109375" style="4" customWidth="1"/>
    <col min="8114" max="8114" width="17.28515625" style="4" customWidth="1"/>
    <col min="8115" max="8115" width="1.140625" style="4" customWidth="1"/>
    <col min="8116" max="8116" width="15.28515625" style="4" customWidth="1"/>
    <col min="8117" max="8117" width="0.7109375" style="4" customWidth="1"/>
    <col min="8118" max="8118" width="16.7109375" style="4" customWidth="1"/>
    <col min="8119" max="8119" width="0.7109375" style="4" customWidth="1"/>
    <col min="8120" max="8120" width="17.42578125" style="4" customWidth="1"/>
    <col min="8121" max="8121" width="0.7109375" style="4" customWidth="1"/>
    <col min="8122" max="8122" width="15.28515625" style="4" customWidth="1"/>
    <col min="8123" max="8123" width="4.140625" style="4" customWidth="1"/>
    <col min="8124" max="8125" width="0" style="4" hidden="1" customWidth="1"/>
    <col min="8126" max="8361" width="10.140625" style="4"/>
    <col min="8362" max="8362" width="3" style="4" customWidth="1"/>
    <col min="8363" max="8363" width="2.140625" style="4" customWidth="1"/>
    <col min="8364" max="8364" width="39.42578125" style="4" customWidth="1"/>
    <col min="8365" max="8365" width="0.85546875" style="4" customWidth="1"/>
    <col min="8366" max="8366" width="7.28515625" style="4" customWidth="1"/>
    <col min="8367" max="8367" width="0.7109375" style="4" customWidth="1"/>
    <col min="8368" max="8368" width="16.85546875" style="4" customWidth="1"/>
    <col min="8369" max="8369" width="0.7109375" style="4" customWidth="1"/>
    <col min="8370" max="8370" width="17.28515625" style="4" customWidth="1"/>
    <col min="8371" max="8371" width="1.140625" style="4" customWidth="1"/>
    <col min="8372" max="8372" width="15.28515625" style="4" customWidth="1"/>
    <col min="8373" max="8373" width="0.7109375" style="4" customWidth="1"/>
    <col min="8374" max="8374" width="16.7109375" style="4" customWidth="1"/>
    <col min="8375" max="8375" width="0.7109375" style="4" customWidth="1"/>
    <col min="8376" max="8376" width="17.42578125" style="4" customWidth="1"/>
    <col min="8377" max="8377" width="0.7109375" style="4" customWidth="1"/>
    <col min="8378" max="8378" width="15.28515625" style="4" customWidth="1"/>
    <col min="8379" max="8379" width="4.140625" style="4" customWidth="1"/>
    <col min="8380" max="8381" width="0" style="4" hidden="1" customWidth="1"/>
    <col min="8382" max="8617" width="10.140625" style="4"/>
    <col min="8618" max="8618" width="3" style="4" customWidth="1"/>
    <col min="8619" max="8619" width="2.140625" style="4" customWidth="1"/>
    <col min="8620" max="8620" width="39.42578125" style="4" customWidth="1"/>
    <col min="8621" max="8621" width="0.85546875" style="4" customWidth="1"/>
    <col min="8622" max="8622" width="7.28515625" style="4" customWidth="1"/>
    <col min="8623" max="8623" width="0.7109375" style="4" customWidth="1"/>
    <col min="8624" max="8624" width="16.85546875" style="4" customWidth="1"/>
    <col min="8625" max="8625" width="0.7109375" style="4" customWidth="1"/>
    <col min="8626" max="8626" width="17.28515625" style="4" customWidth="1"/>
    <col min="8627" max="8627" width="1.140625" style="4" customWidth="1"/>
    <col min="8628" max="8628" width="15.28515625" style="4" customWidth="1"/>
    <col min="8629" max="8629" width="0.7109375" style="4" customWidth="1"/>
    <col min="8630" max="8630" width="16.7109375" style="4" customWidth="1"/>
    <col min="8631" max="8631" width="0.7109375" style="4" customWidth="1"/>
    <col min="8632" max="8632" width="17.42578125" style="4" customWidth="1"/>
    <col min="8633" max="8633" width="0.7109375" style="4" customWidth="1"/>
    <col min="8634" max="8634" width="15.28515625" style="4" customWidth="1"/>
    <col min="8635" max="8635" width="4.140625" style="4" customWidth="1"/>
    <col min="8636" max="8637" width="0" style="4" hidden="1" customWidth="1"/>
    <col min="8638" max="8873" width="10.140625" style="4"/>
    <col min="8874" max="8874" width="3" style="4" customWidth="1"/>
    <col min="8875" max="8875" width="2.140625" style="4" customWidth="1"/>
    <col min="8876" max="8876" width="39.42578125" style="4" customWidth="1"/>
    <col min="8877" max="8877" width="0.85546875" style="4" customWidth="1"/>
    <col min="8878" max="8878" width="7.28515625" style="4" customWidth="1"/>
    <col min="8879" max="8879" width="0.7109375" style="4" customWidth="1"/>
    <col min="8880" max="8880" width="16.85546875" style="4" customWidth="1"/>
    <col min="8881" max="8881" width="0.7109375" style="4" customWidth="1"/>
    <col min="8882" max="8882" width="17.28515625" style="4" customWidth="1"/>
    <col min="8883" max="8883" width="1.140625" style="4" customWidth="1"/>
    <col min="8884" max="8884" width="15.28515625" style="4" customWidth="1"/>
    <col min="8885" max="8885" width="0.7109375" style="4" customWidth="1"/>
    <col min="8886" max="8886" width="16.7109375" style="4" customWidth="1"/>
    <col min="8887" max="8887" width="0.7109375" style="4" customWidth="1"/>
    <col min="8888" max="8888" width="17.42578125" style="4" customWidth="1"/>
    <col min="8889" max="8889" width="0.7109375" style="4" customWidth="1"/>
    <col min="8890" max="8890" width="15.28515625" style="4" customWidth="1"/>
    <col min="8891" max="8891" width="4.140625" style="4" customWidth="1"/>
    <col min="8892" max="8893" width="0" style="4" hidden="1" customWidth="1"/>
    <col min="8894" max="9129" width="10.140625" style="4"/>
    <col min="9130" max="9130" width="3" style="4" customWidth="1"/>
    <col min="9131" max="9131" width="2.140625" style="4" customWidth="1"/>
    <col min="9132" max="9132" width="39.42578125" style="4" customWidth="1"/>
    <col min="9133" max="9133" width="0.85546875" style="4" customWidth="1"/>
    <col min="9134" max="9134" width="7.28515625" style="4" customWidth="1"/>
    <col min="9135" max="9135" width="0.7109375" style="4" customWidth="1"/>
    <col min="9136" max="9136" width="16.85546875" style="4" customWidth="1"/>
    <col min="9137" max="9137" width="0.7109375" style="4" customWidth="1"/>
    <col min="9138" max="9138" width="17.28515625" style="4" customWidth="1"/>
    <col min="9139" max="9139" width="1.140625" style="4" customWidth="1"/>
    <col min="9140" max="9140" width="15.28515625" style="4" customWidth="1"/>
    <col min="9141" max="9141" width="0.7109375" style="4" customWidth="1"/>
    <col min="9142" max="9142" width="16.7109375" style="4" customWidth="1"/>
    <col min="9143" max="9143" width="0.7109375" style="4" customWidth="1"/>
    <col min="9144" max="9144" width="17.42578125" style="4" customWidth="1"/>
    <col min="9145" max="9145" width="0.7109375" style="4" customWidth="1"/>
    <col min="9146" max="9146" width="15.28515625" style="4" customWidth="1"/>
    <col min="9147" max="9147" width="4.140625" style="4" customWidth="1"/>
    <col min="9148" max="9149" width="0" style="4" hidden="1" customWidth="1"/>
    <col min="9150" max="9385" width="10.140625" style="4"/>
    <col min="9386" max="9386" width="3" style="4" customWidth="1"/>
    <col min="9387" max="9387" width="2.140625" style="4" customWidth="1"/>
    <col min="9388" max="9388" width="39.42578125" style="4" customWidth="1"/>
    <col min="9389" max="9389" width="0.85546875" style="4" customWidth="1"/>
    <col min="9390" max="9390" width="7.28515625" style="4" customWidth="1"/>
    <col min="9391" max="9391" width="0.7109375" style="4" customWidth="1"/>
    <col min="9392" max="9392" width="16.85546875" style="4" customWidth="1"/>
    <col min="9393" max="9393" width="0.7109375" style="4" customWidth="1"/>
    <col min="9394" max="9394" width="17.28515625" style="4" customWidth="1"/>
    <col min="9395" max="9395" width="1.140625" style="4" customWidth="1"/>
    <col min="9396" max="9396" width="15.28515625" style="4" customWidth="1"/>
    <col min="9397" max="9397" width="0.7109375" style="4" customWidth="1"/>
    <col min="9398" max="9398" width="16.7109375" style="4" customWidth="1"/>
    <col min="9399" max="9399" width="0.7109375" style="4" customWidth="1"/>
    <col min="9400" max="9400" width="17.42578125" style="4" customWidth="1"/>
    <col min="9401" max="9401" width="0.7109375" style="4" customWidth="1"/>
    <col min="9402" max="9402" width="15.28515625" style="4" customWidth="1"/>
    <col min="9403" max="9403" width="4.140625" style="4" customWidth="1"/>
    <col min="9404" max="9405" width="0" style="4" hidden="1" customWidth="1"/>
    <col min="9406" max="9641" width="10.140625" style="4"/>
    <col min="9642" max="9642" width="3" style="4" customWidth="1"/>
    <col min="9643" max="9643" width="2.140625" style="4" customWidth="1"/>
    <col min="9644" max="9644" width="39.42578125" style="4" customWidth="1"/>
    <col min="9645" max="9645" width="0.85546875" style="4" customWidth="1"/>
    <col min="9646" max="9646" width="7.28515625" style="4" customWidth="1"/>
    <col min="9647" max="9647" width="0.7109375" style="4" customWidth="1"/>
    <col min="9648" max="9648" width="16.85546875" style="4" customWidth="1"/>
    <col min="9649" max="9649" width="0.7109375" style="4" customWidth="1"/>
    <col min="9650" max="9650" width="17.28515625" style="4" customWidth="1"/>
    <col min="9651" max="9651" width="1.140625" style="4" customWidth="1"/>
    <col min="9652" max="9652" width="15.28515625" style="4" customWidth="1"/>
    <col min="9653" max="9653" width="0.7109375" style="4" customWidth="1"/>
    <col min="9654" max="9654" width="16.7109375" style="4" customWidth="1"/>
    <col min="9655" max="9655" width="0.7109375" style="4" customWidth="1"/>
    <col min="9656" max="9656" width="17.42578125" style="4" customWidth="1"/>
    <col min="9657" max="9657" width="0.7109375" style="4" customWidth="1"/>
    <col min="9658" max="9658" width="15.28515625" style="4" customWidth="1"/>
    <col min="9659" max="9659" width="4.140625" style="4" customWidth="1"/>
    <col min="9660" max="9661" width="0" style="4" hidden="1" customWidth="1"/>
    <col min="9662" max="9897" width="10.140625" style="4"/>
    <col min="9898" max="9898" width="3" style="4" customWidth="1"/>
    <col min="9899" max="9899" width="2.140625" style="4" customWidth="1"/>
    <col min="9900" max="9900" width="39.42578125" style="4" customWidth="1"/>
    <col min="9901" max="9901" width="0.85546875" style="4" customWidth="1"/>
    <col min="9902" max="9902" width="7.28515625" style="4" customWidth="1"/>
    <col min="9903" max="9903" width="0.7109375" style="4" customWidth="1"/>
    <col min="9904" max="9904" width="16.85546875" style="4" customWidth="1"/>
    <col min="9905" max="9905" width="0.7109375" style="4" customWidth="1"/>
    <col min="9906" max="9906" width="17.28515625" style="4" customWidth="1"/>
    <col min="9907" max="9907" width="1.140625" style="4" customWidth="1"/>
    <col min="9908" max="9908" width="15.28515625" style="4" customWidth="1"/>
    <col min="9909" max="9909" width="0.7109375" style="4" customWidth="1"/>
    <col min="9910" max="9910" width="16.7109375" style="4" customWidth="1"/>
    <col min="9911" max="9911" width="0.7109375" style="4" customWidth="1"/>
    <col min="9912" max="9912" width="17.42578125" style="4" customWidth="1"/>
    <col min="9913" max="9913" width="0.7109375" style="4" customWidth="1"/>
    <col min="9914" max="9914" width="15.28515625" style="4" customWidth="1"/>
    <col min="9915" max="9915" width="4.140625" style="4" customWidth="1"/>
    <col min="9916" max="9917" width="0" style="4" hidden="1" customWidth="1"/>
    <col min="9918" max="10153" width="10.140625" style="4"/>
    <col min="10154" max="10154" width="3" style="4" customWidth="1"/>
    <col min="10155" max="10155" width="2.140625" style="4" customWidth="1"/>
    <col min="10156" max="10156" width="39.42578125" style="4" customWidth="1"/>
    <col min="10157" max="10157" width="0.85546875" style="4" customWidth="1"/>
    <col min="10158" max="10158" width="7.28515625" style="4" customWidth="1"/>
    <col min="10159" max="10159" width="0.7109375" style="4" customWidth="1"/>
    <col min="10160" max="10160" width="16.85546875" style="4" customWidth="1"/>
    <col min="10161" max="10161" width="0.7109375" style="4" customWidth="1"/>
    <col min="10162" max="10162" width="17.28515625" style="4" customWidth="1"/>
    <col min="10163" max="10163" width="1.140625" style="4" customWidth="1"/>
    <col min="10164" max="10164" width="15.28515625" style="4" customWidth="1"/>
    <col min="10165" max="10165" width="0.7109375" style="4" customWidth="1"/>
    <col min="10166" max="10166" width="16.7109375" style="4" customWidth="1"/>
    <col min="10167" max="10167" width="0.7109375" style="4" customWidth="1"/>
    <col min="10168" max="10168" width="17.42578125" style="4" customWidth="1"/>
    <col min="10169" max="10169" width="0.7109375" style="4" customWidth="1"/>
    <col min="10170" max="10170" width="15.28515625" style="4" customWidth="1"/>
    <col min="10171" max="10171" width="4.140625" style="4" customWidth="1"/>
    <col min="10172" max="10173" width="0" style="4" hidden="1" customWidth="1"/>
    <col min="10174" max="10409" width="10.140625" style="4"/>
    <col min="10410" max="10410" width="3" style="4" customWidth="1"/>
    <col min="10411" max="10411" width="2.140625" style="4" customWidth="1"/>
    <col min="10412" max="10412" width="39.42578125" style="4" customWidth="1"/>
    <col min="10413" max="10413" width="0.85546875" style="4" customWidth="1"/>
    <col min="10414" max="10414" width="7.28515625" style="4" customWidth="1"/>
    <col min="10415" max="10415" width="0.7109375" style="4" customWidth="1"/>
    <col min="10416" max="10416" width="16.85546875" style="4" customWidth="1"/>
    <col min="10417" max="10417" width="0.7109375" style="4" customWidth="1"/>
    <col min="10418" max="10418" width="17.28515625" style="4" customWidth="1"/>
    <col min="10419" max="10419" width="1.140625" style="4" customWidth="1"/>
    <col min="10420" max="10420" width="15.28515625" style="4" customWidth="1"/>
    <col min="10421" max="10421" width="0.7109375" style="4" customWidth="1"/>
    <col min="10422" max="10422" width="16.7109375" style="4" customWidth="1"/>
    <col min="10423" max="10423" width="0.7109375" style="4" customWidth="1"/>
    <col min="10424" max="10424" width="17.42578125" style="4" customWidth="1"/>
    <col min="10425" max="10425" width="0.7109375" style="4" customWidth="1"/>
    <col min="10426" max="10426" width="15.28515625" style="4" customWidth="1"/>
    <col min="10427" max="10427" width="4.140625" style="4" customWidth="1"/>
    <col min="10428" max="10429" width="0" style="4" hidden="1" customWidth="1"/>
    <col min="10430" max="10665" width="10.140625" style="4"/>
    <col min="10666" max="10666" width="3" style="4" customWidth="1"/>
    <col min="10667" max="10667" width="2.140625" style="4" customWidth="1"/>
    <col min="10668" max="10668" width="39.42578125" style="4" customWidth="1"/>
    <col min="10669" max="10669" width="0.85546875" style="4" customWidth="1"/>
    <col min="10670" max="10670" width="7.28515625" style="4" customWidth="1"/>
    <col min="10671" max="10671" width="0.7109375" style="4" customWidth="1"/>
    <col min="10672" max="10672" width="16.85546875" style="4" customWidth="1"/>
    <col min="10673" max="10673" width="0.7109375" style="4" customWidth="1"/>
    <col min="10674" max="10674" width="17.28515625" style="4" customWidth="1"/>
    <col min="10675" max="10675" width="1.140625" style="4" customWidth="1"/>
    <col min="10676" max="10676" width="15.28515625" style="4" customWidth="1"/>
    <col min="10677" max="10677" width="0.7109375" style="4" customWidth="1"/>
    <col min="10678" max="10678" width="16.7109375" style="4" customWidth="1"/>
    <col min="10679" max="10679" width="0.7109375" style="4" customWidth="1"/>
    <col min="10680" max="10680" width="17.42578125" style="4" customWidth="1"/>
    <col min="10681" max="10681" width="0.7109375" style="4" customWidth="1"/>
    <col min="10682" max="10682" width="15.28515625" style="4" customWidth="1"/>
    <col min="10683" max="10683" width="4.140625" style="4" customWidth="1"/>
    <col min="10684" max="10685" width="0" style="4" hidden="1" customWidth="1"/>
    <col min="10686" max="10921" width="10.140625" style="4"/>
    <col min="10922" max="10922" width="3" style="4" customWidth="1"/>
    <col min="10923" max="10923" width="2.140625" style="4" customWidth="1"/>
    <col min="10924" max="10924" width="39.42578125" style="4" customWidth="1"/>
    <col min="10925" max="10925" width="0.85546875" style="4" customWidth="1"/>
    <col min="10926" max="10926" width="7.28515625" style="4" customWidth="1"/>
    <col min="10927" max="10927" width="0.7109375" style="4" customWidth="1"/>
    <col min="10928" max="10928" width="16.85546875" style="4" customWidth="1"/>
    <col min="10929" max="10929" width="0.7109375" style="4" customWidth="1"/>
    <col min="10930" max="10930" width="17.28515625" style="4" customWidth="1"/>
    <col min="10931" max="10931" width="1.140625" style="4" customWidth="1"/>
    <col min="10932" max="10932" width="15.28515625" style="4" customWidth="1"/>
    <col min="10933" max="10933" width="0.7109375" style="4" customWidth="1"/>
    <col min="10934" max="10934" width="16.7109375" style="4" customWidth="1"/>
    <col min="10935" max="10935" width="0.7109375" style="4" customWidth="1"/>
    <col min="10936" max="10936" width="17.42578125" style="4" customWidth="1"/>
    <col min="10937" max="10937" width="0.7109375" style="4" customWidth="1"/>
    <col min="10938" max="10938" width="15.28515625" style="4" customWidth="1"/>
    <col min="10939" max="10939" width="4.140625" style="4" customWidth="1"/>
    <col min="10940" max="10941" width="0" style="4" hidden="1" customWidth="1"/>
    <col min="10942" max="11177" width="10.140625" style="4"/>
    <col min="11178" max="11178" width="3" style="4" customWidth="1"/>
    <col min="11179" max="11179" width="2.140625" style="4" customWidth="1"/>
    <col min="11180" max="11180" width="39.42578125" style="4" customWidth="1"/>
    <col min="11181" max="11181" width="0.85546875" style="4" customWidth="1"/>
    <col min="11182" max="11182" width="7.28515625" style="4" customWidth="1"/>
    <col min="11183" max="11183" width="0.7109375" style="4" customWidth="1"/>
    <col min="11184" max="11184" width="16.85546875" style="4" customWidth="1"/>
    <col min="11185" max="11185" width="0.7109375" style="4" customWidth="1"/>
    <col min="11186" max="11186" width="17.28515625" style="4" customWidth="1"/>
    <col min="11187" max="11187" width="1.140625" style="4" customWidth="1"/>
    <col min="11188" max="11188" width="15.28515625" style="4" customWidth="1"/>
    <col min="11189" max="11189" width="0.7109375" style="4" customWidth="1"/>
    <col min="11190" max="11190" width="16.7109375" style="4" customWidth="1"/>
    <col min="11191" max="11191" width="0.7109375" style="4" customWidth="1"/>
    <col min="11192" max="11192" width="17.42578125" style="4" customWidth="1"/>
    <col min="11193" max="11193" width="0.7109375" style="4" customWidth="1"/>
    <col min="11194" max="11194" width="15.28515625" style="4" customWidth="1"/>
    <col min="11195" max="11195" width="4.140625" style="4" customWidth="1"/>
    <col min="11196" max="11197" width="0" style="4" hidden="1" customWidth="1"/>
    <col min="11198" max="11433" width="10.140625" style="4"/>
    <col min="11434" max="11434" width="3" style="4" customWidth="1"/>
    <col min="11435" max="11435" width="2.140625" style="4" customWidth="1"/>
    <col min="11436" max="11436" width="39.42578125" style="4" customWidth="1"/>
    <col min="11437" max="11437" width="0.85546875" style="4" customWidth="1"/>
    <col min="11438" max="11438" width="7.28515625" style="4" customWidth="1"/>
    <col min="11439" max="11439" width="0.7109375" style="4" customWidth="1"/>
    <col min="11440" max="11440" width="16.85546875" style="4" customWidth="1"/>
    <col min="11441" max="11441" width="0.7109375" style="4" customWidth="1"/>
    <col min="11442" max="11442" width="17.28515625" style="4" customWidth="1"/>
    <col min="11443" max="11443" width="1.140625" style="4" customWidth="1"/>
    <col min="11444" max="11444" width="15.28515625" style="4" customWidth="1"/>
    <col min="11445" max="11445" width="0.7109375" style="4" customWidth="1"/>
    <col min="11446" max="11446" width="16.7109375" style="4" customWidth="1"/>
    <col min="11447" max="11447" width="0.7109375" style="4" customWidth="1"/>
    <col min="11448" max="11448" width="17.42578125" style="4" customWidth="1"/>
    <col min="11449" max="11449" width="0.7109375" style="4" customWidth="1"/>
    <col min="11450" max="11450" width="15.28515625" style="4" customWidth="1"/>
    <col min="11451" max="11451" width="4.140625" style="4" customWidth="1"/>
    <col min="11452" max="11453" width="0" style="4" hidden="1" customWidth="1"/>
    <col min="11454" max="11689" width="10.140625" style="4"/>
    <col min="11690" max="11690" width="3" style="4" customWidth="1"/>
    <col min="11691" max="11691" width="2.140625" style="4" customWidth="1"/>
    <col min="11692" max="11692" width="39.42578125" style="4" customWidth="1"/>
    <col min="11693" max="11693" width="0.85546875" style="4" customWidth="1"/>
    <col min="11694" max="11694" width="7.28515625" style="4" customWidth="1"/>
    <col min="11695" max="11695" width="0.7109375" style="4" customWidth="1"/>
    <col min="11696" max="11696" width="16.85546875" style="4" customWidth="1"/>
    <col min="11697" max="11697" width="0.7109375" style="4" customWidth="1"/>
    <col min="11698" max="11698" width="17.28515625" style="4" customWidth="1"/>
    <col min="11699" max="11699" width="1.140625" style="4" customWidth="1"/>
    <col min="11700" max="11700" width="15.28515625" style="4" customWidth="1"/>
    <col min="11701" max="11701" width="0.7109375" style="4" customWidth="1"/>
    <col min="11702" max="11702" width="16.7109375" style="4" customWidth="1"/>
    <col min="11703" max="11703" width="0.7109375" style="4" customWidth="1"/>
    <col min="11704" max="11704" width="17.42578125" style="4" customWidth="1"/>
    <col min="11705" max="11705" width="0.7109375" style="4" customWidth="1"/>
    <col min="11706" max="11706" width="15.28515625" style="4" customWidth="1"/>
    <col min="11707" max="11707" width="4.140625" style="4" customWidth="1"/>
    <col min="11708" max="11709" width="0" style="4" hidden="1" customWidth="1"/>
    <col min="11710" max="11945" width="10.140625" style="4"/>
    <col min="11946" max="11946" width="3" style="4" customWidth="1"/>
    <col min="11947" max="11947" width="2.140625" style="4" customWidth="1"/>
    <col min="11948" max="11948" width="39.42578125" style="4" customWidth="1"/>
    <col min="11949" max="11949" width="0.85546875" style="4" customWidth="1"/>
    <col min="11950" max="11950" width="7.28515625" style="4" customWidth="1"/>
    <col min="11951" max="11951" width="0.7109375" style="4" customWidth="1"/>
    <col min="11952" max="11952" width="16.85546875" style="4" customWidth="1"/>
    <col min="11953" max="11953" width="0.7109375" style="4" customWidth="1"/>
    <col min="11954" max="11954" width="17.28515625" style="4" customWidth="1"/>
    <col min="11955" max="11955" width="1.140625" style="4" customWidth="1"/>
    <col min="11956" max="11956" width="15.28515625" style="4" customWidth="1"/>
    <col min="11957" max="11957" width="0.7109375" style="4" customWidth="1"/>
    <col min="11958" max="11958" width="16.7109375" style="4" customWidth="1"/>
    <col min="11959" max="11959" width="0.7109375" style="4" customWidth="1"/>
    <col min="11960" max="11960" width="17.42578125" style="4" customWidth="1"/>
    <col min="11961" max="11961" width="0.7109375" style="4" customWidth="1"/>
    <col min="11962" max="11962" width="15.28515625" style="4" customWidth="1"/>
    <col min="11963" max="11963" width="4.140625" style="4" customWidth="1"/>
    <col min="11964" max="11965" width="0" style="4" hidden="1" customWidth="1"/>
    <col min="11966" max="12201" width="10.140625" style="4"/>
    <col min="12202" max="12202" width="3" style="4" customWidth="1"/>
    <col min="12203" max="12203" width="2.140625" style="4" customWidth="1"/>
    <col min="12204" max="12204" width="39.42578125" style="4" customWidth="1"/>
    <col min="12205" max="12205" width="0.85546875" style="4" customWidth="1"/>
    <col min="12206" max="12206" width="7.28515625" style="4" customWidth="1"/>
    <col min="12207" max="12207" width="0.7109375" style="4" customWidth="1"/>
    <col min="12208" max="12208" width="16.85546875" style="4" customWidth="1"/>
    <col min="12209" max="12209" width="0.7109375" style="4" customWidth="1"/>
    <col min="12210" max="12210" width="17.28515625" style="4" customWidth="1"/>
    <col min="12211" max="12211" width="1.140625" style="4" customWidth="1"/>
    <col min="12212" max="12212" width="15.28515625" style="4" customWidth="1"/>
    <col min="12213" max="12213" width="0.7109375" style="4" customWidth="1"/>
    <col min="12214" max="12214" width="16.7109375" style="4" customWidth="1"/>
    <col min="12215" max="12215" width="0.7109375" style="4" customWidth="1"/>
    <col min="12216" max="12216" width="17.42578125" style="4" customWidth="1"/>
    <col min="12217" max="12217" width="0.7109375" style="4" customWidth="1"/>
    <col min="12218" max="12218" width="15.28515625" style="4" customWidth="1"/>
    <col min="12219" max="12219" width="4.140625" style="4" customWidth="1"/>
    <col min="12220" max="12221" width="0" style="4" hidden="1" customWidth="1"/>
    <col min="12222" max="12457" width="10.140625" style="4"/>
    <col min="12458" max="12458" width="3" style="4" customWidth="1"/>
    <col min="12459" max="12459" width="2.140625" style="4" customWidth="1"/>
    <col min="12460" max="12460" width="39.42578125" style="4" customWidth="1"/>
    <col min="12461" max="12461" width="0.85546875" style="4" customWidth="1"/>
    <col min="12462" max="12462" width="7.28515625" style="4" customWidth="1"/>
    <col min="12463" max="12463" width="0.7109375" style="4" customWidth="1"/>
    <col min="12464" max="12464" width="16.85546875" style="4" customWidth="1"/>
    <col min="12465" max="12465" width="0.7109375" style="4" customWidth="1"/>
    <col min="12466" max="12466" width="17.28515625" style="4" customWidth="1"/>
    <col min="12467" max="12467" width="1.140625" style="4" customWidth="1"/>
    <col min="12468" max="12468" width="15.28515625" style="4" customWidth="1"/>
    <col min="12469" max="12469" width="0.7109375" style="4" customWidth="1"/>
    <col min="12470" max="12470" width="16.7109375" style="4" customWidth="1"/>
    <col min="12471" max="12471" width="0.7109375" style="4" customWidth="1"/>
    <col min="12472" max="12472" width="17.42578125" style="4" customWidth="1"/>
    <col min="12473" max="12473" width="0.7109375" style="4" customWidth="1"/>
    <col min="12474" max="12474" width="15.28515625" style="4" customWidth="1"/>
    <col min="12475" max="12475" width="4.140625" style="4" customWidth="1"/>
    <col min="12476" max="12477" width="0" style="4" hidden="1" customWidth="1"/>
    <col min="12478" max="12713" width="10.140625" style="4"/>
    <col min="12714" max="12714" width="3" style="4" customWidth="1"/>
    <col min="12715" max="12715" width="2.140625" style="4" customWidth="1"/>
    <col min="12716" max="12716" width="39.42578125" style="4" customWidth="1"/>
    <col min="12717" max="12717" width="0.85546875" style="4" customWidth="1"/>
    <col min="12718" max="12718" width="7.28515625" style="4" customWidth="1"/>
    <col min="12719" max="12719" width="0.7109375" style="4" customWidth="1"/>
    <col min="12720" max="12720" width="16.85546875" style="4" customWidth="1"/>
    <col min="12721" max="12721" width="0.7109375" style="4" customWidth="1"/>
    <col min="12722" max="12722" width="17.28515625" style="4" customWidth="1"/>
    <col min="12723" max="12723" width="1.140625" style="4" customWidth="1"/>
    <col min="12724" max="12724" width="15.28515625" style="4" customWidth="1"/>
    <col min="12725" max="12725" width="0.7109375" style="4" customWidth="1"/>
    <col min="12726" max="12726" width="16.7109375" style="4" customWidth="1"/>
    <col min="12727" max="12727" width="0.7109375" style="4" customWidth="1"/>
    <col min="12728" max="12728" width="17.42578125" style="4" customWidth="1"/>
    <col min="12729" max="12729" width="0.7109375" style="4" customWidth="1"/>
    <col min="12730" max="12730" width="15.28515625" style="4" customWidth="1"/>
    <col min="12731" max="12731" width="4.140625" style="4" customWidth="1"/>
    <col min="12732" max="12733" width="0" style="4" hidden="1" customWidth="1"/>
    <col min="12734" max="12969" width="10.140625" style="4"/>
    <col min="12970" max="12970" width="3" style="4" customWidth="1"/>
    <col min="12971" max="12971" width="2.140625" style="4" customWidth="1"/>
    <col min="12972" max="12972" width="39.42578125" style="4" customWidth="1"/>
    <col min="12973" max="12973" width="0.85546875" style="4" customWidth="1"/>
    <col min="12974" max="12974" width="7.28515625" style="4" customWidth="1"/>
    <col min="12975" max="12975" width="0.7109375" style="4" customWidth="1"/>
    <col min="12976" max="12976" width="16.85546875" style="4" customWidth="1"/>
    <col min="12977" max="12977" width="0.7109375" style="4" customWidth="1"/>
    <col min="12978" max="12978" width="17.28515625" style="4" customWidth="1"/>
    <col min="12979" max="12979" width="1.140625" style="4" customWidth="1"/>
    <col min="12980" max="12980" width="15.28515625" style="4" customWidth="1"/>
    <col min="12981" max="12981" width="0.7109375" style="4" customWidth="1"/>
    <col min="12982" max="12982" width="16.7109375" style="4" customWidth="1"/>
    <col min="12983" max="12983" width="0.7109375" style="4" customWidth="1"/>
    <col min="12984" max="12984" width="17.42578125" style="4" customWidth="1"/>
    <col min="12985" max="12985" width="0.7109375" style="4" customWidth="1"/>
    <col min="12986" max="12986" width="15.28515625" style="4" customWidth="1"/>
    <col min="12987" max="12987" width="4.140625" style="4" customWidth="1"/>
    <col min="12988" max="12989" width="0" style="4" hidden="1" customWidth="1"/>
    <col min="12990" max="13225" width="10.140625" style="4"/>
    <col min="13226" max="13226" width="3" style="4" customWidth="1"/>
    <col min="13227" max="13227" width="2.140625" style="4" customWidth="1"/>
    <col min="13228" max="13228" width="39.42578125" style="4" customWidth="1"/>
    <col min="13229" max="13229" width="0.85546875" style="4" customWidth="1"/>
    <col min="13230" max="13230" width="7.28515625" style="4" customWidth="1"/>
    <col min="13231" max="13231" width="0.7109375" style="4" customWidth="1"/>
    <col min="13232" max="13232" width="16.85546875" style="4" customWidth="1"/>
    <col min="13233" max="13233" width="0.7109375" style="4" customWidth="1"/>
    <col min="13234" max="13234" width="17.28515625" style="4" customWidth="1"/>
    <col min="13235" max="13235" width="1.140625" style="4" customWidth="1"/>
    <col min="13236" max="13236" width="15.28515625" style="4" customWidth="1"/>
    <col min="13237" max="13237" width="0.7109375" style="4" customWidth="1"/>
    <col min="13238" max="13238" width="16.7109375" style="4" customWidth="1"/>
    <col min="13239" max="13239" width="0.7109375" style="4" customWidth="1"/>
    <col min="13240" max="13240" width="17.42578125" style="4" customWidth="1"/>
    <col min="13241" max="13241" width="0.7109375" style="4" customWidth="1"/>
    <col min="13242" max="13242" width="15.28515625" style="4" customWidth="1"/>
    <col min="13243" max="13243" width="4.140625" style="4" customWidth="1"/>
    <col min="13244" max="13245" width="0" style="4" hidden="1" customWidth="1"/>
    <col min="13246" max="13481" width="10.140625" style="4"/>
    <col min="13482" max="13482" width="3" style="4" customWidth="1"/>
    <col min="13483" max="13483" width="2.140625" style="4" customWidth="1"/>
    <col min="13484" max="13484" width="39.42578125" style="4" customWidth="1"/>
    <col min="13485" max="13485" width="0.85546875" style="4" customWidth="1"/>
    <col min="13486" max="13486" width="7.28515625" style="4" customWidth="1"/>
    <col min="13487" max="13487" width="0.7109375" style="4" customWidth="1"/>
    <col min="13488" max="13488" width="16.85546875" style="4" customWidth="1"/>
    <col min="13489" max="13489" width="0.7109375" style="4" customWidth="1"/>
    <col min="13490" max="13490" width="17.28515625" style="4" customWidth="1"/>
    <col min="13491" max="13491" width="1.140625" style="4" customWidth="1"/>
    <col min="13492" max="13492" width="15.28515625" style="4" customWidth="1"/>
    <col min="13493" max="13493" width="0.7109375" style="4" customWidth="1"/>
    <col min="13494" max="13494" width="16.7109375" style="4" customWidth="1"/>
    <col min="13495" max="13495" width="0.7109375" style="4" customWidth="1"/>
    <col min="13496" max="13496" width="17.42578125" style="4" customWidth="1"/>
    <col min="13497" max="13497" width="0.7109375" style="4" customWidth="1"/>
    <col min="13498" max="13498" width="15.28515625" style="4" customWidth="1"/>
    <col min="13499" max="13499" width="4.140625" style="4" customWidth="1"/>
    <col min="13500" max="13501" width="0" style="4" hidden="1" customWidth="1"/>
    <col min="13502" max="13737" width="10.140625" style="4"/>
    <col min="13738" max="13738" width="3" style="4" customWidth="1"/>
    <col min="13739" max="13739" width="2.140625" style="4" customWidth="1"/>
    <col min="13740" max="13740" width="39.42578125" style="4" customWidth="1"/>
    <col min="13741" max="13741" width="0.85546875" style="4" customWidth="1"/>
    <col min="13742" max="13742" width="7.28515625" style="4" customWidth="1"/>
    <col min="13743" max="13743" width="0.7109375" style="4" customWidth="1"/>
    <col min="13744" max="13744" width="16.85546875" style="4" customWidth="1"/>
    <col min="13745" max="13745" width="0.7109375" style="4" customWidth="1"/>
    <col min="13746" max="13746" width="17.28515625" style="4" customWidth="1"/>
    <col min="13747" max="13747" width="1.140625" style="4" customWidth="1"/>
    <col min="13748" max="13748" width="15.28515625" style="4" customWidth="1"/>
    <col min="13749" max="13749" width="0.7109375" style="4" customWidth="1"/>
    <col min="13750" max="13750" width="16.7109375" style="4" customWidth="1"/>
    <col min="13751" max="13751" width="0.7109375" style="4" customWidth="1"/>
    <col min="13752" max="13752" width="17.42578125" style="4" customWidth="1"/>
    <col min="13753" max="13753" width="0.7109375" style="4" customWidth="1"/>
    <col min="13754" max="13754" width="15.28515625" style="4" customWidth="1"/>
    <col min="13755" max="13755" width="4.140625" style="4" customWidth="1"/>
    <col min="13756" max="13757" width="0" style="4" hidden="1" customWidth="1"/>
    <col min="13758" max="13993" width="10.140625" style="4"/>
    <col min="13994" max="13994" width="3" style="4" customWidth="1"/>
    <col min="13995" max="13995" width="2.140625" style="4" customWidth="1"/>
    <col min="13996" max="13996" width="39.42578125" style="4" customWidth="1"/>
    <col min="13997" max="13997" width="0.85546875" style="4" customWidth="1"/>
    <col min="13998" max="13998" width="7.28515625" style="4" customWidth="1"/>
    <col min="13999" max="13999" width="0.7109375" style="4" customWidth="1"/>
    <col min="14000" max="14000" width="16.85546875" style="4" customWidth="1"/>
    <col min="14001" max="14001" width="0.7109375" style="4" customWidth="1"/>
    <col min="14002" max="14002" width="17.28515625" style="4" customWidth="1"/>
    <col min="14003" max="14003" width="1.140625" style="4" customWidth="1"/>
    <col min="14004" max="14004" width="15.28515625" style="4" customWidth="1"/>
    <col min="14005" max="14005" width="0.7109375" style="4" customWidth="1"/>
    <col min="14006" max="14006" width="16.7109375" style="4" customWidth="1"/>
    <col min="14007" max="14007" width="0.7109375" style="4" customWidth="1"/>
    <col min="14008" max="14008" width="17.42578125" style="4" customWidth="1"/>
    <col min="14009" max="14009" width="0.7109375" style="4" customWidth="1"/>
    <col min="14010" max="14010" width="15.28515625" style="4" customWidth="1"/>
    <col min="14011" max="14011" width="4.140625" style="4" customWidth="1"/>
    <col min="14012" max="14013" width="0" style="4" hidden="1" customWidth="1"/>
    <col min="14014" max="14249" width="10.140625" style="4"/>
    <col min="14250" max="14250" width="3" style="4" customWidth="1"/>
    <col min="14251" max="14251" width="2.140625" style="4" customWidth="1"/>
    <col min="14252" max="14252" width="39.42578125" style="4" customWidth="1"/>
    <col min="14253" max="14253" width="0.85546875" style="4" customWidth="1"/>
    <col min="14254" max="14254" width="7.28515625" style="4" customWidth="1"/>
    <col min="14255" max="14255" width="0.7109375" style="4" customWidth="1"/>
    <col min="14256" max="14256" width="16.85546875" style="4" customWidth="1"/>
    <col min="14257" max="14257" width="0.7109375" style="4" customWidth="1"/>
    <col min="14258" max="14258" width="17.28515625" style="4" customWidth="1"/>
    <col min="14259" max="14259" width="1.140625" style="4" customWidth="1"/>
    <col min="14260" max="14260" width="15.28515625" style="4" customWidth="1"/>
    <col min="14261" max="14261" width="0.7109375" style="4" customWidth="1"/>
    <col min="14262" max="14262" width="16.7109375" style="4" customWidth="1"/>
    <col min="14263" max="14263" width="0.7109375" style="4" customWidth="1"/>
    <col min="14264" max="14264" width="17.42578125" style="4" customWidth="1"/>
    <col min="14265" max="14265" width="0.7109375" style="4" customWidth="1"/>
    <col min="14266" max="14266" width="15.28515625" style="4" customWidth="1"/>
    <col min="14267" max="14267" width="4.140625" style="4" customWidth="1"/>
    <col min="14268" max="14269" width="0" style="4" hidden="1" customWidth="1"/>
    <col min="14270" max="14505" width="10.140625" style="4"/>
    <col min="14506" max="14506" width="3" style="4" customWidth="1"/>
    <col min="14507" max="14507" width="2.140625" style="4" customWidth="1"/>
    <col min="14508" max="14508" width="39.42578125" style="4" customWidth="1"/>
    <col min="14509" max="14509" width="0.85546875" style="4" customWidth="1"/>
    <col min="14510" max="14510" width="7.28515625" style="4" customWidth="1"/>
    <col min="14511" max="14511" width="0.7109375" style="4" customWidth="1"/>
    <col min="14512" max="14512" width="16.85546875" style="4" customWidth="1"/>
    <col min="14513" max="14513" width="0.7109375" style="4" customWidth="1"/>
    <col min="14514" max="14514" width="17.28515625" style="4" customWidth="1"/>
    <col min="14515" max="14515" width="1.140625" style="4" customWidth="1"/>
    <col min="14516" max="14516" width="15.28515625" style="4" customWidth="1"/>
    <col min="14517" max="14517" width="0.7109375" style="4" customWidth="1"/>
    <col min="14518" max="14518" width="16.7109375" style="4" customWidth="1"/>
    <col min="14519" max="14519" width="0.7109375" style="4" customWidth="1"/>
    <col min="14520" max="14520" width="17.42578125" style="4" customWidth="1"/>
    <col min="14521" max="14521" width="0.7109375" style="4" customWidth="1"/>
    <col min="14522" max="14522" width="15.28515625" style="4" customWidth="1"/>
    <col min="14523" max="14523" width="4.140625" style="4" customWidth="1"/>
    <col min="14524" max="14525" width="0" style="4" hidden="1" customWidth="1"/>
    <col min="14526" max="14761" width="10.140625" style="4"/>
    <col min="14762" max="14762" width="3" style="4" customWidth="1"/>
    <col min="14763" max="14763" width="2.140625" style="4" customWidth="1"/>
    <col min="14764" max="14764" width="39.42578125" style="4" customWidth="1"/>
    <col min="14765" max="14765" width="0.85546875" style="4" customWidth="1"/>
    <col min="14766" max="14766" width="7.28515625" style="4" customWidth="1"/>
    <col min="14767" max="14767" width="0.7109375" style="4" customWidth="1"/>
    <col min="14768" max="14768" width="16.85546875" style="4" customWidth="1"/>
    <col min="14769" max="14769" width="0.7109375" style="4" customWidth="1"/>
    <col min="14770" max="14770" width="17.28515625" style="4" customWidth="1"/>
    <col min="14771" max="14771" width="1.140625" style="4" customWidth="1"/>
    <col min="14772" max="14772" width="15.28515625" style="4" customWidth="1"/>
    <col min="14773" max="14773" width="0.7109375" style="4" customWidth="1"/>
    <col min="14774" max="14774" width="16.7109375" style="4" customWidth="1"/>
    <col min="14775" max="14775" width="0.7109375" style="4" customWidth="1"/>
    <col min="14776" max="14776" width="17.42578125" style="4" customWidth="1"/>
    <col min="14777" max="14777" width="0.7109375" style="4" customWidth="1"/>
    <col min="14778" max="14778" width="15.28515625" style="4" customWidth="1"/>
    <col min="14779" max="14779" width="4.140625" style="4" customWidth="1"/>
    <col min="14780" max="14781" width="0" style="4" hidden="1" customWidth="1"/>
    <col min="14782" max="15017" width="10.140625" style="4"/>
    <col min="15018" max="15018" width="3" style="4" customWidth="1"/>
    <col min="15019" max="15019" width="2.140625" style="4" customWidth="1"/>
    <col min="15020" max="15020" width="39.42578125" style="4" customWidth="1"/>
    <col min="15021" max="15021" width="0.85546875" style="4" customWidth="1"/>
    <col min="15022" max="15022" width="7.28515625" style="4" customWidth="1"/>
    <col min="15023" max="15023" width="0.7109375" style="4" customWidth="1"/>
    <col min="15024" max="15024" width="16.85546875" style="4" customWidth="1"/>
    <col min="15025" max="15025" width="0.7109375" style="4" customWidth="1"/>
    <col min="15026" max="15026" width="17.28515625" style="4" customWidth="1"/>
    <col min="15027" max="15027" width="1.140625" style="4" customWidth="1"/>
    <col min="15028" max="15028" width="15.28515625" style="4" customWidth="1"/>
    <col min="15029" max="15029" width="0.7109375" style="4" customWidth="1"/>
    <col min="15030" max="15030" width="16.7109375" style="4" customWidth="1"/>
    <col min="15031" max="15031" width="0.7109375" style="4" customWidth="1"/>
    <col min="15032" max="15032" width="17.42578125" style="4" customWidth="1"/>
    <col min="15033" max="15033" width="0.7109375" style="4" customWidth="1"/>
    <col min="15034" max="15034" width="15.28515625" style="4" customWidth="1"/>
    <col min="15035" max="15035" width="4.140625" style="4" customWidth="1"/>
    <col min="15036" max="15037" width="0" style="4" hidden="1" customWidth="1"/>
    <col min="15038" max="15273" width="10.140625" style="4"/>
    <col min="15274" max="15274" width="3" style="4" customWidth="1"/>
    <col min="15275" max="15275" width="2.140625" style="4" customWidth="1"/>
    <col min="15276" max="15276" width="39.42578125" style="4" customWidth="1"/>
    <col min="15277" max="15277" width="0.85546875" style="4" customWidth="1"/>
    <col min="15278" max="15278" width="7.28515625" style="4" customWidth="1"/>
    <col min="15279" max="15279" width="0.7109375" style="4" customWidth="1"/>
    <col min="15280" max="15280" width="16.85546875" style="4" customWidth="1"/>
    <col min="15281" max="15281" width="0.7109375" style="4" customWidth="1"/>
    <col min="15282" max="15282" width="17.28515625" style="4" customWidth="1"/>
    <col min="15283" max="15283" width="1.140625" style="4" customWidth="1"/>
    <col min="15284" max="15284" width="15.28515625" style="4" customWidth="1"/>
    <col min="15285" max="15285" width="0.7109375" style="4" customWidth="1"/>
    <col min="15286" max="15286" width="16.7109375" style="4" customWidth="1"/>
    <col min="15287" max="15287" width="0.7109375" style="4" customWidth="1"/>
    <col min="15288" max="15288" width="17.42578125" style="4" customWidth="1"/>
    <col min="15289" max="15289" width="0.7109375" style="4" customWidth="1"/>
    <col min="15290" max="15290" width="15.28515625" style="4" customWidth="1"/>
    <col min="15291" max="15291" width="4.140625" style="4" customWidth="1"/>
    <col min="15292" max="15293" width="0" style="4" hidden="1" customWidth="1"/>
    <col min="15294" max="15529" width="10.140625" style="4"/>
    <col min="15530" max="15530" width="3" style="4" customWidth="1"/>
    <col min="15531" max="15531" width="2.140625" style="4" customWidth="1"/>
    <col min="15532" max="15532" width="39.42578125" style="4" customWidth="1"/>
    <col min="15533" max="15533" width="0.85546875" style="4" customWidth="1"/>
    <col min="15534" max="15534" width="7.28515625" style="4" customWidth="1"/>
    <col min="15535" max="15535" width="0.7109375" style="4" customWidth="1"/>
    <col min="15536" max="15536" width="16.85546875" style="4" customWidth="1"/>
    <col min="15537" max="15537" width="0.7109375" style="4" customWidth="1"/>
    <col min="15538" max="15538" width="17.28515625" style="4" customWidth="1"/>
    <col min="15539" max="15539" width="1.140625" style="4" customWidth="1"/>
    <col min="15540" max="15540" width="15.28515625" style="4" customWidth="1"/>
    <col min="15541" max="15541" width="0.7109375" style="4" customWidth="1"/>
    <col min="15542" max="15542" width="16.7109375" style="4" customWidth="1"/>
    <col min="15543" max="15543" width="0.7109375" style="4" customWidth="1"/>
    <col min="15544" max="15544" width="17.42578125" style="4" customWidth="1"/>
    <col min="15545" max="15545" width="0.7109375" style="4" customWidth="1"/>
    <col min="15546" max="15546" width="15.28515625" style="4" customWidth="1"/>
    <col min="15547" max="15547" width="4.140625" style="4" customWidth="1"/>
    <col min="15548" max="15549" width="0" style="4" hidden="1" customWidth="1"/>
    <col min="15550" max="15785" width="10.140625" style="4"/>
    <col min="15786" max="15786" width="3" style="4" customWidth="1"/>
    <col min="15787" max="15787" width="2.140625" style="4" customWidth="1"/>
    <col min="15788" max="15788" width="39.42578125" style="4" customWidth="1"/>
    <col min="15789" max="15789" width="0.85546875" style="4" customWidth="1"/>
    <col min="15790" max="15790" width="7.28515625" style="4" customWidth="1"/>
    <col min="15791" max="15791" width="0.7109375" style="4" customWidth="1"/>
    <col min="15792" max="15792" width="16.85546875" style="4" customWidth="1"/>
    <col min="15793" max="15793" width="0.7109375" style="4" customWidth="1"/>
    <col min="15794" max="15794" width="17.28515625" style="4" customWidth="1"/>
    <col min="15795" max="15795" width="1.140625" style="4" customWidth="1"/>
    <col min="15796" max="15796" width="15.28515625" style="4" customWidth="1"/>
    <col min="15797" max="15797" width="0.7109375" style="4" customWidth="1"/>
    <col min="15798" max="15798" width="16.7109375" style="4" customWidth="1"/>
    <col min="15799" max="15799" width="0.7109375" style="4" customWidth="1"/>
    <col min="15800" max="15800" width="17.42578125" style="4" customWidth="1"/>
    <col min="15801" max="15801" width="0.7109375" style="4" customWidth="1"/>
    <col min="15802" max="15802" width="15.28515625" style="4" customWidth="1"/>
    <col min="15803" max="15803" width="4.140625" style="4" customWidth="1"/>
    <col min="15804" max="15805" width="0" style="4" hidden="1" customWidth="1"/>
    <col min="15806" max="16041" width="10.140625" style="4"/>
    <col min="16042" max="16042" width="3" style="4" customWidth="1"/>
    <col min="16043" max="16043" width="2.140625" style="4" customWidth="1"/>
    <col min="16044" max="16044" width="39.42578125" style="4" customWidth="1"/>
    <col min="16045" max="16045" width="0.85546875" style="4" customWidth="1"/>
    <col min="16046" max="16046" width="7.28515625" style="4" customWidth="1"/>
    <col min="16047" max="16047" width="0.7109375" style="4" customWidth="1"/>
    <col min="16048" max="16048" width="16.85546875" style="4" customWidth="1"/>
    <col min="16049" max="16049" width="0.7109375" style="4" customWidth="1"/>
    <col min="16050" max="16050" width="17.28515625" style="4" customWidth="1"/>
    <col min="16051" max="16051" width="1.140625" style="4" customWidth="1"/>
    <col min="16052" max="16052" width="15.28515625" style="4" customWidth="1"/>
    <col min="16053" max="16053" width="0.7109375" style="4" customWidth="1"/>
    <col min="16054" max="16054" width="16.7109375" style="4" customWidth="1"/>
    <col min="16055" max="16055" width="0.7109375" style="4" customWidth="1"/>
    <col min="16056" max="16056" width="17.42578125" style="4" customWidth="1"/>
    <col min="16057" max="16057" width="0.7109375" style="4" customWidth="1"/>
    <col min="16058" max="16058" width="15.28515625" style="4" customWidth="1"/>
    <col min="16059" max="16059" width="4.140625" style="4" customWidth="1"/>
    <col min="16060" max="16061" width="0" style="4" hidden="1" customWidth="1"/>
    <col min="16062" max="16384" width="10.140625" style="4"/>
  </cols>
  <sheetData>
    <row r="1" spans="1:17" ht="23.25" customHeight="1">
      <c r="A1" s="163" t="s">
        <v>0</v>
      </c>
    </row>
    <row r="2" spans="1:17" ht="23.25" customHeight="1">
      <c r="A2" s="163" t="s">
        <v>1</v>
      </c>
    </row>
    <row r="3" spans="1:17" ht="23.25" customHeight="1">
      <c r="A3" s="163" t="s">
        <v>2</v>
      </c>
    </row>
    <row r="4" spans="1:17" ht="23.25" customHeight="1"/>
    <row r="5" spans="1:17" ht="23.25" customHeight="1">
      <c r="K5" s="241" t="s">
        <v>3</v>
      </c>
      <c r="L5" s="241"/>
      <c r="M5" s="241"/>
      <c r="O5" s="241" t="s">
        <v>4</v>
      </c>
      <c r="P5" s="241"/>
      <c r="Q5" s="241"/>
    </row>
    <row r="6" spans="1:17" ht="23.25" customHeight="1">
      <c r="I6" s="128" t="s">
        <v>5</v>
      </c>
      <c r="K6" s="164" t="s">
        <v>6</v>
      </c>
      <c r="M6" s="5" t="s">
        <v>7</v>
      </c>
      <c r="N6" s="165"/>
      <c r="O6" s="164" t="s">
        <v>6</v>
      </c>
      <c r="Q6" s="5" t="s">
        <v>7</v>
      </c>
    </row>
    <row r="7" spans="1:17" ht="23.25" customHeight="1">
      <c r="K7" s="166" t="s">
        <v>8</v>
      </c>
      <c r="M7" s="22" t="s">
        <v>9</v>
      </c>
      <c r="N7" s="165"/>
      <c r="O7" s="166" t="s">
        <v>8</v>
      </c>
      <c r="Q7" s="22" t="s">
        <v>9</v>
      </c>
    </row>
    <row r="8" spans="1:17" ht="23.25" customHeight="1">
      <c r="K8" s="166" t="s">
        <v>10</v>
      </c>
      <c r="M8" s="22"/>
      <c r="N8" s="165"/>
      <c r="O8" s="166" t="s">
        <v>10</v>
      </c>
      <c r="Q8" s="23"/>
    </row>
    <row r="9" spans="1:17" ht="23.25" customHeight="1">
      <c r="A9" s="165" t="s">
        <v>11</v>
      </c>
    </row>
    <row r="10" spans="1:17" ht="23.25" customHeight="1">
      <c r="A10" s="167" t="s">
        <v>12</v>
      </c>
    </row>
    <row r="11" spans="1:17" ht="23.25" customHeight="1">
      <c r="B11" s="168" t="s">
        <v>13</v>
      </c>
      <c r="K11" s="8">
        <v>108159</v>
      </c>
      <c r="L11" s="8"/>
      <c r="M11" s="8">
        <v>112832</v>
      </c>
      <c r="N11" s="8"/>
      <c r="O11" s="8">
        <v>51575</v>
      </c>
      <c r="P11" s="8"/>
      <c r="Q11" s="8">
        <v>24265</v>
      </c>
    </row>
    <row r="12" spans="1:17" ht="23.25" customHeight="1">
      <c r="B12" s="168" t="s">
        <v>14</v>
      </c>
      <c r="K12" s="8"/>
      <c r="L12" s="8"/>
      <c r="M12" s="8"/>
      <c r="N12" s="8"/>
      <c r="O12" s="8"/>
      <c r="P12" s="8"/>
      <c r="Q12" s="8"/>
    </row>
    <row r="13" spans="1:17" ht="23.25" customHeight="1">
      <c r="B13" s="168"/>
      <c r="C13" s="4" t="s">
        <v>15</v>
      </c>
      <c r="I13" s="128">
        <v>22</v>
      </c>
      <c r="K13" s="8">
        <v>1170</v>
      </c>
      <c r="L13" s="8"/>
      <c r="M13" s="8">
        <v>1108</v>
      </c>
      <c r="N13" s="8"/>
      <c r="O13" s="8">
        <v>146</v>
      </c>
      <c r="P13" s="8"/>
      <c r="Q13" s="8">
        <v>2</v>
      </c>
    </row>
    <row r="14" spans="1:17" ht="23.25" customHeight="1">
      <c r="B14" s="168" t="s">
        <v>16</v>
      </c>
      <c r="I14" s="128">
        <v>22</v>
      </c>
      <c r="K14" s="8">
        <v>1157</v>
      </c>
      <c r="L14" s="8"/>
      <c r="M14" s="8">
        <v>0</v>
      </c>
      <c r="N14" s="8"/>
      <c r="O14" s="8">
        <v>1157</v>
      </c>
      <c r="P14" s="8"/>
      <c r="Q14" s="8">
        <v>0</v>
      </c>
    </row>
    <row r="15" spans="1:17" ht="23.25" customHeight="1">
      <c r="B15" s="168" t="s">
        <v>17</v>
      </c>
      <c r="I15" s="128">
        <v>6</v>
      </c>
      <c r="K15" s="8">
        <v>241241</v>
      </c>
      <c r="L15" s="8"/>
      <c r="M15" s="8">
        <v>317380</v>
      </c>
      <c r="N15" s="8"/>
      <c r="O15" s="8">
        <v>133240</v>
      </c>
      <c r="P15" s="169"/>
      <c r="Q15" s="8">
        <v>205534</v>
      </c>
    </row>
    <row r="16" spans="1:17" ht="23.25" customHeight="1">
      <c r="B16" s="168" t="s">
        <v>18</v>
      </c>
      <c r="K16" s="8">
        <v>239202</v>
      </c>
      <c r="L16" s="8"/>
      <c r="M16" s="8">
        <v>309744</v>
      </c>
      <c r="N16" s="8"/>
      <c r="O16" s="8">
        <v>239202</v>
      </c>
      <c r="P16" s="169"/>
      <c r="Q16" s="8">
        <v>308214</v>
      </c>
    </row>
    <row r="17" spans="1:17" ht="23.25" customHeight="1">
      <c r="B17" s="168" t="s">
        <v>19</v>
      </c>
      <c r="I17" s="128" t="s">
        <v>20</v>
      </c>
      <c r="K17" s="8">
        <v>1500</v>
      </c>
      <c r="L17" s="8"/>
      <c r="M17" s="8">
        <v>1200</v>
      </c>
      <c r="N17" s="8"/>
      <c r="O17" s="8">
        <v>48500</v>
      </c>
      <c r="P17" s="169"/>
      <c r="Q17" s="8">
        <v>34300</v>
      </c>
    </row>
    <row r="18" spans="1:17" ht="23.25" customHeight="1">
      <c r="B18" s="168" t="s">
        <v>21</v>
      </c>
      <c r="I18" s="128">
        <v>7</v>
      </c>
      <c r="K18" s="8">
        <f>68536</f>
        <v>68536</v>
      </c>
      <c r="L18" s="8"/>
      <c r="M18" s="8">
        <v>51596</v>
      </c>
      <c r="N18" s="8"/>
      <c r="O18" s="8">
        <v>48449</v>
      </c>
      <c r="P18" s="8"/>
      <c r="Q18" s="8">
        <v>33524</v>
      </c>
    </row>
    <row r="19" spans="1:17" ht="23.25" customHeight="1">
      <c r="B19" s="168" t="s">
        <v>22</v>
      </c>
      <c r="K19" s="8">
        <v>12419</v>
      </c>
      <c r="L19" s="8"/>
      <c r="M19" s="8">
        <v>16854</v>
      </c>
      <c r="N19" s="8"/>
      <c r="O19" s="8">
        <v>11237</v>
      </c>
      <c r="P19" s="8"/>
      <c r="Q19" s="8">
        <v>14619</v>
      </c>
    </row>
    <row r="20" spans="1:17" ht="23.25" customHeight="1">
      <c r="B20" s="168" t="s">
        <v>23</v>
      </c>
      <c r="I20" s="128">
        <v>8</v>
      </c>
      <c r="K20" s="8">
        <v>10083</v>
      </c>
      <c r="L20" s="8"/>
      <c r="M20" s="8">
        <v>31026</v>
      </c>
      <c r="N20" s="8"/>
      <c r="O20" s="8">
        <v>10083</v>
      </c>
      <c r="P20" s="8"/>
      <c r="Q20" s="8">
        <v>0</v>
      </c>
    </row>
    <row r="21" spans="1:17" ht="23.25" customHeight="1">
      <c r="A21" s="170" t="s">
        <v>24</v>
      </c>
      <c r="K21" s="9">
        <f>SUM(K11:K20)</f>
        <v>683467</v>
      </c>
      <c r="L21" s="8"/>
      <c r="M21" s="10">
        <f>SUM(M11:M20)</f>
        <v>841740</v>
      </c>
      <c r="N21" s="8"/>
      <c r="O21" s="9">
        <f>SUM(O11:O20)</f>
        <v>543589</v>
      </c>
      <c r="P21" s="8"/>
      <c r="Q21" s="9">
        <f>SUM(Q11:Q20)</f>
        <v>620458</v>
      </c>
    </row>
    <row r="22" spans="1:17" ht="9" customHeight="1">
      <c r="K22" s="8"/>
      <c r="L22" s="8"/>
      <c r="N22" s="8"/>
      <c r="O22" s="8"/>
      <c r="P22" s="8"/>
      <c r="Q22" s="8"/>
    </row>
    <row r="23" spans="1:17" ht="23.25" customHeight="1">
      <c r="A23" s="167" t="s">
        <v>25</v>
      </c>
      <c r="K23" s="8"/>
      <c r="L23" s="8"/>
      <c r="N23" s="8"/>
      <c r="O23" s="8"/>
      <c r="P23" s="8"/>
      <c r="Q23" s="8"/>
    </row>
    <row r="24" spans="1:17" ht="23.25" customHeight="1">
      <c r="B24" s="4" t="s">
        <v>26</v>
      </c>
      <c r="I24" s="128">
        <v>9</v>
      </c>
      <c r="K24" s="8">
        <v>130612</v>
      </c>
      <c r="L24" s="8"/>
      <c r="M24" s="8">
        <v>120667</v>
      </c>
      <c r="N24" s="8"/>
      <c r="O24" s="8">
        <v>102686</v>
      </c>
      <c r="P24" s="8"/>
      <c r="Q24" s="11">
        <v>104486</v>
      </c>
    </row>
    <row r="25" spans="1:17" ht="23.25" customHeight="1">
      <c r="B25" s="4" t="s">
        <v>14</v>
      </c>
      <c r="K25" s="8"/>
      <c r="L25" s="8"/>
      <c r="M25" s="8"/>
      <c r="N25" s="8"/>
      <c r="O25" s="8"/>
      <c r="P25" s="8"/>
      <c r="Q25" s="11"/>
    </row>
    <row r="26" spans="1:17" ht="23.25" customHeight="1">
      <c r="C26" s="48" t="s">
        <v>27</v>
      </c>
      <c r="D26" s="48"/>
      <c r="I26" s="128">
        <v>22</v>
      </c>
      <c r="K26" s="8">
        <v>3105</v>
      </c>
      <c r="L26" s="8"/>
      <c r="M26" s="8">
        <v>1200</v>
      </c>
      <c r="N26" s="8"/>
      <c r="O26" s="8">
        <v>3105</v>
      </c>
      <c r="P26" s="8"/>
      <c r="Q26" s="11">
        <v>1200</v>
      </c>
    </row>
    <row r="27" spans="1:17" ht="23.25" customHeight="1">
      <c r="B27" s="4" t="s">
        <v>28</v>
      </c>
      <c r="K27" s="8">
        <v>0</v>
      </c>
      <c r="L27" s="8"/>
      <c r="M27" s="8">
        <v>0</v>
      </c>
      <c r="N27" s="8"/>
      <c r="O27" s="8">
        <v>0</v>
      </c>
      <c r="P27" s="8"/>
      <c r="Q27" s="11">
        <v>0</v>
      </c>
    </row>
    <row r="28" spans="1:17" ht="23.25" customHeight="1">
      <c r="B28" s="4" t="s">
        <v>29</v>
      </c>
      <c r="K28" s="8">
        <v>9692</v>
      </c>
      <c r="L28" s="8"/>
      <c r="M28" s="8">
        <v>9869</v>
      </c>
      <c r="N28" s="8"/>
      <c r="O28" s="8">
        <v>3000</v>
      </c>
      <c r="P28" s="8"/>
      <c r="Q28" s="11">
        <v>3000</v>
      </c>
    </row>
    <row r="29" spans="1:17" ht="23.25" customHeight="1">
      <c r="B29" s="4" t="s">
        <v>30</v>
      </c>
      <c r="I29" s="128">
        <v>10</v>
      </c>
      <c r="K29" s="11">
        <v>0</v>
      </c>
      <c r="L29" s="8"/>
      <c r="M29" s="11">
        <v>0</v>
      </c>
      <c r="N29" s="8"/>
      <c r="O29" s="11">
        <v>626309</v>
      </c>
      <c r="P29" s="8"/>
      <c r="Q29" s="11">
        <v>637028</v>
      </c>
    </row>
    <row r="30" spans="1:17" ht="23.25" customHeight="1">
      <c r="B30" s="4" t="s">
        <v>31</v>
      </c>
      <c r="K30" s="8">
        <v>247706</v>
      </c>
      <c r="L30" s="8"/>
      <c r="M30" s="8">
        <v>254544</v>
      </c>
      <c r="N30" s="8"/>
      <c r="O30" s="8">
        <v>6454</v>
      </c>
      <c r="P30" s="8"/>
      <c r="Q30" s="11">
        <v>6664</v>
      </c>
    </row>
    <row r="31" spans="1:17" ht="23.25" customHeight="1">
      <c r="B31" s="4" t="s">
        <v>32</v>
      </c>
      <c r="I31" s="128">
        <v>11</v>
      </c>
      <c r="K31" s="8">
        <v>21682</v>
      </c>
      <c r="L31" s="8"/>
      <c r="M31" s="8">
        <v>93912</v>
      </c>
      <c r="N31" s="8"/>
      <c r="O31" s="11">
        <v>3194</v>
      </c>
      <c r="P31" s="8"/>
      <c r="Q31" s="11">
        <v>46943</v>
      </c>
    </row>
    <row r="32" spans="1:17" ht="23.25" customHeight="1">
      <c r="B32" s="4" t="s">
        <v>33</v>
      </c>
      <c r="I32" s="128">
        <v>12</v>
      </c>
      <c r="K32" s="8">
        <v>1087107</v>
      </c>
      <c r="L32" s="8"/>
      <c r="M32" s="8">
        <v>1107880</v>
      </c>
      <c r="N32" s="8"/>
      <c r="O32" s="8">
        <v>18128</v>
      </c>
      <c r="P32" s="8"/>
      <c r="Q32" s="11">
        <v>26043</v>
      </c>
    </row>
    <row r="33" spans="1:21" ht="23.25" customHeight="1">
      <c r="B33" s="4" t="s">
        <v>34</v>
      </c>
      <c r="K33" s="8">
        <v>157555</v>
      </c>
      <c r="L33" s="8"/>
      <c r="M33" s="8">
        <v>157555</v>
      </c>
      <c r="N33" s="8"/>
      <c r="O33" s="11">
        <v>0</v>
      </c>
      <c r="P33" s="8"/>
      <c r="Q33" s="11">
        <v>0</v>
      </c>
    </row>
    <row r="34" spans="1:21" ht="23.25" customHeight="1">
      <c r="B34" s="4" t="s">
        <v>35</v>
      </c>
      <c r="K34" s="8">
        <v>25856</v>
      </c>
      <c r="L34" s="8"/>
      <c r="M34" s="8">
        <v>29004</v>
      </c>
      <c r="N34" s="8"/>
      <c r="O34" s="8">
        <v>169</v>
      </c>
      <c r="P34" s="8"/>
      <c r="Q34" s="11">
        <v>190</v>
      </c>
    </row>
    <row r="35" spans="1:21" ht="23.25" customHeight="1">
      <c r="B35" s="171" t="s">
        <v>36</v>
      </c>
      <c r="I35" s="128">
        <v>13</v>
      </c>
      <c r="K35" s="8">
        <v>68458</v>
      </c>
      <c r="L35" s="8"/>
      <c r="M35" s="8">
        <v>63763</v>
      </c>
      <c r="N35" s="8"/>
      <c r="O35" s="11">
        <v>56644</v>
      </c>
      <c r="P35" s="8"/>
      <c r="Q35" s="11">
        <v>59087</v>
      </c>
    </row>
    <row r="36" spans="1:21" ht="23.25" customHeight="1">
      <c r="B36" s="171" t="s">
        <v>37</v>
      </c>
      <c r="K36" s="8">
        <v>28357</v>
      </c>
      <c r="L36" s="8"/>
      <c r="M36" s="8">
        <v>15258</v>
      </c>
      <c r="N36" s="8"/>
      <c r="O36" s="8">
        <v>27506</v>
      </c>
      <c r="P36" s="8"/>
      <c r="Q36" s="11">
        <v>14862</v>
      </c>
    </row>
    <row r="37" spans="1:21" ht="23.25" customHeight="1">
      <c r="B37" s="168" t="s">
        <v>38</v>
      </c>
      <c r="K37" s="8">
        <v>2752</v>
      </c>
      <c r="L37" s="8"/>
      <c r="M37" s="8">
        <v>4252</v>
      </c>
      <c r="N37" s="8"/>
      <c r="O37" s="11">
        <v>2033</v>
      </c>
      <c r="P37" s="8"/>
      <c r="Q37" s="11">
        <v>3607</v>
      </c>
    </row>
    <row r="38" spans="1:21" ht="23.25" customHeight="1">
      <c r="A38" s="170" t="s">
        <v>39</v>
      </c>
      <c r="K38" s="9">
        <f>SUM(K24:K37)</f>
        <v>1782882</v>
      </c>
      <c r="L38" s="8"/>
      <c r="M38" s="10">
        <f>SUM(M24:M37)</f>
        <v>1857904</v>
      </c>
      <c r="N38" s="8"/>
      <c r="O38" s="9">
        <f>SUM(O24:O37)</f>
        <v>849228</v>
      </c>
      <c r="P38" s="8"/>
      <c r="Q38" s="9">
        <f>SUM(Q24:Q37)</f>
        <v>903110</v>
      </c>
    </row>
    <row r="39" spans="1:21" ht="23.25" customHeight="1" thickBot="1">
      <c r="A39" s="165" t="s">
        <v>40</v>
      </c>
      <c r="K39" s="12">
        <f>K38+K21</f>
        <v>2466349</v>
      </c>
      <c r="L39" s="8"/>
      <c r="M39" s="13">
        <f>M38+M21</f>
        <v>2699644</v>
      </c>
      <c r="N39" s="8"/>
      <c r="O39" s="12">
        <f>O38+O21</f>
        <v>1392817</v>
      </c>
      <c r="P39" s="8"/>
      <c r="Q39" s="12">
        <f>Q38+Q21</f>
        <v>1523568</v>
      </c>
      <c r="U39" s="226"/>
    </row>
    <row r="40" spans="1:21" ht="23.25" customHeight="1" thickTop="1"/>
    <row r="41" spans="1:21" s="14" customFormat="1" ht="23.25" customHeight="1">
      <c r="A41" s="15" t="s">
        <v>41</v>
      </c>
      <c r="C41" s="172"/>
      <c r="D41" s="172"/>
      <c r="E41" s="172"/>
      <c r="F41" s="172"/>
      <c r="G41" s="172"/>
      <c r="H41" s="172"/>
      <c r="I41" s="173"/>
      <c r="J41" s="173"/>
      <c r="K41" s="173"/>
      <c r="L41" s="173"/>
      <c r="M41" s="174"/>
      <c r="N41" s="173"/>
    </row>
    <row r="42" spans="1:21" s="14" customFormat="1" ht="23.25" customHeight="1">
      <c r="A42" s="15"/>
      <c r="C42" s="172"/>
      <c r="D42" s="172"/>
      <c r="E42" s="172"/>
      <c r="F42" s="172"/>
      <c r="G42" s="172"/>
      <c r="H42" s="172"/>
      <c r="I42" s="173"/>
      <c r="J42" s="173"/>
      <c r="K42" s="173"/>
      <c r="L42" s="173"/>
      <c r="M42" s="174"/>
      <c r="N42" s="173"/>
    </row>
    <row r="43" spans="1:21" s="175" customFormat="1" ht="25.5" customHeight="1">
      <c r="A43" s="163" t="str">
        <f>+A1</f>
        <v>บริษัท สยามราช จำกัด (มหาชน) และบริษัทย่อย</v>
      </c>
      <c r="I43" s="176"/>
      <c r="M43" s="127"/>
    </row>
    <row r="44" spans="1:21" s="175" customFormat="1" ht="25.5" customHeight="1">
      <c r="A44" s="163" t="s">
        <v>42</v>
      </c>
      <c r="I44" s="176"/>
      <c r="M44" s="127"/>
    </row>
    <row r="45" spans="1:21" s="175" customFormat="1" ht="25.5" customHeight="1">
      <c r="A45" s="163" t="str">
        <f>+A3</f>
        <v>ณ วันที่ 30 กันยายน 2566</v>
      </c>
      <c r="I45" s="176"/>
      <c r="M45" s="127"/>
    </row>
    <row r="46" spans="1:21" ht="25.5" customHeight="1"/>
    <row r="47" spans="1:21" ht="25.5" customHeight="1">
      <c r="K47" s="241" t="s">
        <v>3</v>
      </c>
      <c r="L47" s="241"/>
      <c r="M47" s="241"/>
      <c r="O47" s="241" t="s">
        <v>4</v>
      </c>
      <c r="P47" s="241"/>
      <c r="Q47" s="241"/>
    </row>
    <row r="48" spans="1:21" ht="25.5" customHeight="1">
      <c r="I48" s="128" t="s">
        <v>5</v>
      </c>
      <c r="K48" s="164" t="str">
        <f>K6</f>
        <v>30 กันยายน 2566</v>
      </c>
      <c r="M48" s="5" t="str">
        <f>M6</f>
        <v>31 ธันวาคม 2565</v>
      </c>
      <c r="N48" s="165"/>
      <c r="O48" s="164" t="str">
        <f>K6</f>
        <v>30 กันยายน 2566</v>
      </c>
      <c r="Q48" s="6" t="str">
        <f>Q6</f>
        <v>31 ธันวาคม 2565</v>
      </c>
    </row>
    <row r="49" spans="1:17" ht="25.5" customHeight="1">
      <c r="K49" s="166" t="s">
        <v>8</v>
      </c>
      <c r="M49" s="22" t="s">
        <v>9</v>
      </c>
      <c r="N49" s="165"/>
      <c r="O49" s="166" t="s">
        <v>8</v>
      </c>
      <c r="Q49" s="22" t="s">
        <v>9</v>
      </c>
    </row>
    <row r="50" spans="1:17" ht="25.5" customHeight="1">
      <c r="K50" s="166" t="s">
        <v>10</v>
      </c>
      <c r="M50" s="22"/>
      <c r="N50" s="165"/>
      <c r="O50" s="166" t="s">
        <v>10</v>
      </c>
      <c r="Q50" s="23"/>
    </row>
    <row r="51" spans="1:17" ht="25.5" customHeight="1">
      <c r="A51" s="177" t="s">
        <v>43</v>
      </c>
    </row>
    <row r="52" spans="1:17" ht="25.5" customHeight="1">
      <c r="A52" s="170" t="s">
        <v>44</v>
      </c>
    </row>
    <row r="53" spans="1:17" ht="25.5" customHeight="1">
      <c r="A53" s="168"/>
      <c r="B53" s="4" t="s">
        <v>45</v>
      </c>
      <c r="I53" s="128">
        <v>14</v>
      </c>
      <c r="K53" s="7">
        <v>205205</v>
      </c>
      <c r="L53" s="169"/>
      <c r="M53" s="16">
        <v>285502</v>
      </c>
      <c r="N53" s="169"/>
      <c r="O53" s="7">
        <v>205205</v>
      </c>
      <c r="P53" s="169"/>
      <c r="Q53" s="16">
        <v>285502</v>
      </c>
    </row>
    <row r="54" spans="1:17" ht="25.5" customHeight="1">
      <c r="B54" s="168" t="s">
        <v>46</v>
      </c>
      <c r="I54" s="128">
        <v>15</v>
      </c>
      <c r="K54" s="7">
        <v>220947</v>
      </c>
      <c r="L54" s="169"/>
      <c r="M54" s="16">
        <v>296978</v>
      </c>
      <c r="N54" s="169"/>
      <c r="O54" s="7">
        <v>142001</v>
      </c>
      <c r="P54" s="169"/>
      <c r="Q54" s="16">
        <v>183242</v>
      </c>
    </row>
    <row r="55" spans="1:17" ht="25.5" customHeight="1">
      <c r="B55" s="168" t="s">
        <v>47</v>
      </c>
      <c r="I55" s="128">
        <v>16</v>
      </c>
      <c r="K55" s="7">
        <v>16629</v>
      </c>
      <c r="L55" s="169"/>
      <c r="M55" s="16">
        <v>27586</v>
      </c>
      <c r="N55" s="169"/>
      <c r="O55" s="7">
        <v>16629</v>
      </c>
      <c r="P55" s="169"/>
      <c r="Q55" s="16">
        <v>27586</v>
      </c>
    </row>
    <row r="56" spans="1:17" ht="25.5" customHeight="1">
      <c r="B56" s="168" t="s">
        <v>48</v>
      </c>
      <c r="I56" s="128">
        <v>22</v>
      </c>
      <c r="K56" s="7">
        <v>2</v>
      </c>
      <c r="L56" s="169"/>
      <c r="M56" s="16">
        <v>968</v>
      </c>
      <c r="N56" s="169"/>
      <c r="O56" s="7">
        <v>2</v>
      </c>
      <c r="P56" s="169"/>
      <c r="Q56" s="16">
        <v>1037</v>
      </c>
    </row>
    <row r="57" spans="1:17" ht="25.5" customHeight="1">
      <c r="B57" s="4" t="s">
        <v>49</v>
      </c>
      <c r="K57" s="7"/>
      <c r="L57" s="169"/>
      <c r="M57" s="16"/>
      <c r="N57" s="169"/>
      <c r="O57" s="7"/>
      <c r="P57" s="169"/>
      <c r="Q57" s="16"/>
    </row>
    <row r="58" spans="1:17" ht="25.5" customHeight="1">
      <c r="C58" s="4" t="s">
        <v>50</v>
      </c>
      <c r="I58" s="128">
        <v>17</v>
      </c>
      <c r="K58" s="7">
        <v>109111</v>
      </c>
      <c r="L58" s="8"/>
      <c r="M58" s="16">
        <v>98564</v>
      </c>
      <c r="N58" s="8"/>
      <c r="O58" s="7">
        <v>7060</v>
      </c>
      <c r="P58" s="8"/>
      <c r="Q58" s="16">
        <v>8336</v>
      </c>
    </row>
    <row r="59" spans="1:17" ht="25.5" customHeight="1">
      <c r="B59" s="168" t="s">
        <v>51</v>
      </c>
      <c r="K59" s="7"/>
      <c r="L59" s="8"/>
      <c r="M59" s="16"/>
      <c r="N59" s="8"/>
      <c r="O59" s="7"/>
      <c r="P59" s="8"/>
      <c r="Q59" s="16"/>
    </row>
    <row r="60" spans="1:17" ht="25.5" customHeight="1">
      <c r="C60" s="168" t="s">
        <v>50</v>
      </c>
      <c r="D60" s="168"/>
      <c r="I60" s="128">
        <v>18</v>
      </c>
      <c r="K60" s="7">
        <v>10811</v>
      </c>
      <c r="L60" s="169"/>
      <c r="M60" s="16">
        <v>13021</v>
      </c>
      <c r="N60" s="169"/>
      <c r="O60" s="7">
        <v>4430</v>
      </c>
      <c r="P60" s="169"/>
      <c r="Q60" s="16">
        <v>8307</v>
      </c>
    </row>
    <row r="61" spans="1:17" ht="25.5" customHeight="1">
      <c r="B61" s="168" t="s">
        <v>52</v>
      </c>
      <c r="C61" s="168"/>
      <c r="D61" s="168"/>
      <c r="K61" s="7"/>
      <c r="L61" s="169"/>
      <c r="M61" s="16"/>
      <c r="N61" s="169"/>
      <c r="O61" s="7"/>
      <c r="P61" s="169"/>
      <c r="Q61" s="16"/>
    </row>
    <row r="62" spans="1:17" ht="25.5" customHeight="1">
      <c r="C62" s="4" t="s">
        <v>53</v>
      </c>
      <c r="K62" s="7">
        <v>20060</v>
      </c>
      <c r="L62" s="8"/>
      <c r="M62" s="16">
        <v>1644</v>
      </c>
      <c r="N62" s="8"/>
      <c r="O62" s="7">
        <v>19910</v>
      </c>
      <c r="P62" s="8"/>
      <c r="Q62" s="16">
        <v>1634</v>
      </c>
    </row>
    <row r="63" spans="1:17" ht="25.5" customHeight="1">
      <c r="B63" s="168" t="s">
        <v>54</v>
      </c>
      <c r="K63" s="7"/>
      <c r="L63" s="8"/>
      <c r="M63" s="16"/>
      <c r="N63" s="8"/>
      <c r="O63" s="7"/>
      <c r="P63" s="8"/>
      <c r="Q63" s="16"/>
    </row>
    <row r="64" spans="1:17" ht="25.5" customHeight="1">
      <c r="C64" s="4" t="s">
        <v>55</v>
      </c>
      <c r="I64" s="128">
        <v>23.3</v>
      </c>
      <c r="K64" s="7">
        <v>65893</v>
      </c>
      <c r="L64" s="8"/>
      <c r="M64" s="16">
        <v>65893</v>
      </c>
      <c r="N64" s="8"/>
      <c r="O64" s="7">
        <v>65893</v>
      </c>
      <c r="P64" s="8"/>
      <c r="Q64" s="16">
        <v>65893</v>
      </c>
    </row>
    <row r="65" spans="1:17" ht="25.5" customHeight="1">
      <c r="B65" s="4" t="s">
        <v>56</v>
      </c>
      <c r="K65" s="7">
        <v>1014</v>
      </c>
      <c r="L65" s="8"/>
      <c r="M65" s="16">
        <v>902</v>
      </c>
      <c r="N65" s="8"/>
      <c r="O65" s="7">
        <v>0</v>
      </c>
      <c r="P65" s="8"/>
      <c r="Q65" s="16">
        <v>0</v>
      </c>
    </row>
    <row r="66" spans="1:17" ht="25.5" customHeight="1">
      <c r="B66" s="4" t="s">
        <v>57</v>
      </c>
      <c r="K66" s="7">
        <v>6168</v>
      </c>
      <c r="L66" s="8"/>
      <c r="M66" s="16">
        <v>10112</v>
      </c>
      <c r="N66" s="8"/>
      <c r="O66" s="7">
        <v>4684</v>
      </c>
      <c r="P66" s="8"/>
      <c r="Q66" s="16">
        <v>9223</v>
      </c>
    </row>
    <row r="67" spans="1:17" ht="25.5" customHeight="1">
      <c r="A67" s="178" t="s">
        <v>58</v>
      </c>
      <c r="K67" s="9">
        <f>SUM(K53:K66)</f>
        <v>655840</v>
      </c>
      <c r="L67" s="8"/>
      <c r="M67" s="9">
        <f>SUM(M53:M66)</f>
        <v>801170</v>
      </c>
      <c r="N67" s="8"/>
      <c r="O67" s="9">
        <f>SUM(O53:O66)</f>
        <v>465814</v>
      </c>
      <c r="P67" s="8"/>
      <c r="Q67" s="9">
        <f>SUM(Q53:Q66)</f>
        <v>590760</v>
      </c>
    </row>
    <row r="68" spans="1:17" ht="25.5" customHeight="1">
      <c r="K68" s="17"/>
      <c r="L68" s="8"/>
      <c r="M68" s="17"/>
      <c r="N68" s="8"/>
      <c r="O68" s="17"/>
      <c r="P68" s="8"/>
      <c r="Q68" s="17"/>
    </row>
    <row r="69" spans="1:17" ht="25.5" customHeight="1">
      <c r="A69" s="167" t="s">
        <v>59</v>
      </c>
      <c r="K69" s="8"/>
      <c r="L69" s="8"/>
      <c r="N69" s="8"/>
      <c r="O69" s="8"/>
      <c r="P69" s="8"/>
      <c r="Q69" s="8"/>
    </row>
    <row r="70" spans="1:17" ht="25.5" customHeight="1">
      <c r="B70" s="4" t="s">
        <v>60</v>
      </c>
      <c r="I70" s="128">
        <v>17</v>
      </c>
      <c r="K70" s="8">
        <v>902677</v>
      </c>
      <c r="L70" s="8"/>
      <c r="M70" s="8">
        <v>920606</v>
      </c>
      <c r="N70" s="8"/>
      <c r="O70" s="8">
        <v>13496</v>
      </c>
      <c r="P70" s="8"/>
      <c r="Q70" s="11">
        <v>19220</v>
      </c>
    </row>
    <row r="71" spans="1:17" ht="25.5" customHeight="1">
      <c r="A71" s="171"/>
      <c r="B71" s="4" t="s">
        <v>61</v>
      </c>
      <c r="I71" s="128">
        <v>18</v>
      </c>
      <c r="K71" s="8">
        <v>107298</v>
      </c>
      <c r="L71" s="8"/>
      <c r="M71" s="7">
        <v>126012</v>
      </c>
      <c r="N71" s="8"/>
      <c r="O71" s="8">
        <v>14751</v>
      </c>
      <c r="P71" s="8"/>
      <c r="Q71" s="8">
        <v>31495</v>
      </c>
    </row>
    <row r="72" spans="1:17" ht="25.5" customHeight="1">
      <c r="B72" s="168" t="s">
        <v>62</v>
      </c>
      <c r="K72" s="8">
        <v>15657</v>
      </c>
      <c r="L72" s="8"/>
      <c r="M72" s="8">
        <v>14524</v>
      </c>
      <c r="N72" s="8"/>
      <c r="O72" s="8">
        <v>8692</v>
      </c>
      <c r="P72" s="8"/>
      <c r="Q72" s="8">
        <v>8096</v>
      </c>
    </row>
    <row r="73" spans="1:17" ht="25.5" customHeight="1">
      <c r="B73" s="4" t="s">
        <v>63</v>
      </c>
      <c r="K73" s="8">
        <v>11169</v>
      </c>
      <c r="L73" s="8"/>
      <c r="M73" s="8">
        <v>9672</v>
      </c>
      <c r="N73" s="8"/>
      <c r="O73" s="8">
        <v>4445</v>
      </c>
      <c r="P73" s="8"/>
      <c r="Q73" s="11">
        <v>2931</v>
      </c>
    </row>
    <row r="74" spans="1:17" ht="25.5" customHeight="1">
      <c r="A74" s="178" t="s">
        <v>64</v>
      </c>
      <c r="K74" s="10">
        <f>SUM(K70:K73)</f>
        <v>1036801</v>
      </c>
      <c r="L74" s="8"/>
      <c r="M74" s="10">
        <f>SUM(M70:M73)</f>
        <v>1070814</v>
      </c>
      <c r="N74" s="8"/>
      <c r="O74" s="10">
        <f>SUM(O70:O73)</f>
        <v>41384</v>
      </c>
      <c r="P74" s="8"/>
      <c r="Q74" s="10">
        <f>SUM(Q70:Q73)</f>
        <v>61742</v>
      </c>
    </row>
    <row r="75" spans="1:17" ht="25.5" customHeight="1">
      <c r="A75" s="167" t="s">
        <v>65</v>
      </c>
      <c r="K75" s="9">
        <f>K74+K67</f>
        <v>1692641</v>
      </c>
      <c r="L75" s="8"/>
      <c r="M75" s="10">
        <f>M74+M67</f>
        <v>1871984</v>
      </c>
      <c r="N75" s="8"/>
      <c r="O75" s="9">
        <f>O74+O67</f>
        <v>507198</v>
      </c>
      <c r="P75" s="8"/>
      <c r="Q75" s="9">
        <f>Q74+Q67</f>
        <v>652502</v>
      </c>
    </row>
    <row r="76" spans="1:17" ht="25.5" customHeight="1">
      <c r="A76" s="179"/>
      <c r="K76" s="18"/>
      <c r="L76" s="19"/>
      <c r="M76" s="20"/>
      <c r="N76" s="19"/>
      <c r="O76" s="21"/>
      <c r="P76" s="19"/>
      <c r="Q76" s="21"/>
    </row>
    <row r="77" spans="1:17" ht="25.5" customHeight="1">
      <c r="A77" s="179"/>
      <c r="K77" s="18"/>
      <c r="L77" s="19"/>
      <c r="M77" s="20"/>
      <c r="N77" s="19"/>
      <c r="O77" s="21"/>
      <c r="P77" s="19"/>
      <c r="Q77" s="21"/>
    </row>
    <row r="78" spans="1:17" ht="25.5" customHeight="1">
      <c r="A78" s="15" t="s">
        <v>41</v>
      </c>
      <c r="K78" s="180"/>
      <c r="L78" s="180"/>
      <c r="M78" s="169"/>
      <c r="N78" s="180"/>
      <c r="O78" s="180"/>
      <c r="P78" s="180"/>
      <c r="Q78" s="180"/>
    </row>
    <row r="79" spans="1:17" ht="25.5" customHeight="1">
      <c r="A79" s="15"/>
      <c r="K79" s="180"/>
      <c r="L79" s="180"/>
      <c r="M79" s="169"/>
      <c r="N79" s="180"/>
      <c r="O79" s="180"/>
      <c r="P79" s="180"/>
      <c r="Q79" s="180"/>
    </row>
    <row r="80" spans="1:17" s="175" customFormat="1" ht="25.5" customHeight="1">
      <c r="A80" s="163" t="str">
        <f>+A1</f>
        <v>บริษัท สยามราช จำกัด (มหาชน) และบริษัทย่อย</v>
      </c>
      <c r="I80" s="176"/>
      <c r="M80" s="127"/>
    </row>
    <row r="81" spans="1:17" s="175" customFormat="1" ht="25.5" customHeight="1">
      <c r="A81" s="163" t="s">
        <v>42</v>
      </c>
      <c r="I81" s="176"/>
      <c r="M81" s="127"/>
    </row>
    <row r="82" spans="1:17" s="175" customFormat="1" ht="25.5" customHeight="1">
      <c r="A82" s="163" t="str">
        <f>+A3</f>
        <v>ณ วันที่ 30 กันยายน 2566</v>
      </c>
      <c r="I82" s="176"/>
      <c r="M82" s="127"/>
    </row>
    <row r="83" spans="1:17" ht="25.5" customHeight="1"/>
    <row r="84" spans="1:17" ht="25.5" customHeight="1">
      <c r="K84" s="241" t="s">
        <v>3</v>
      </c>
      <c r="L84" s="241"/>
      <c r="M84" s="241"/>
      <c r="O84" s="241" t="s">
        <v>4</v>
      </c>
      <c r="P84" s="241"/>
      <c r="Q84" s="241"/>
    </row>
    <row r="85" spans="1:17" ht="25.5" customHeight="1">
      <c r="K85" s="164" t="str">
        <f>K6</f>
        <v>30 กันยายน 2566</v>
      </c>
      <c r="M85" s="5" t="str">
        <f>M6</f>
        <v>31 ธันวาคม 2565</v>
      </c>
      <c r="N85" s="165"/>
      <c r="O85" s="164" t="str">
        <f>O6</f>
        <v>30 กันยายน 2566</v>
      </c>
      <c r="Q85" s="6" t="str">
        <f>Q6</f>
        <v>31 ธันวาคม 2565</v>
      </c>
    </row>
    <row r="86" spans="1:17" ht="25.5" customHeight="1">
      <c r="K86" s="166" t="s">
        <v>8</v>
      </c>
      <c r="M86" s="22" t="s">
        <v>9</v>
      </c>
      <c r="N86" s="165"/>
      <c r="O86" s="166" t="s">
        <v>8</v>
      </c>
      <c r="Q86" s="22" t="s">
        <v>9</v>
      </c>
    </row>
    <row r="87" spans="1:17" ht="25.5" customHeight="1">
      <c r="K87" s="166" t="s">
        <v>10</v>
      </c>
      <c r="M87" s="22"/>
      <c r="N87" s="165"/>
      <c r="O87" s="166" t="s">
        <v>10</v>
      </c>
      <c r="Q87" s="23"/>
    </row>
    <row r="88" spans="1:17" ht="25.5" customHeight="1">
      <c r="A88" s="177" t="s">
        <v>66</v>
      </c>
      <c r="K88" s="166"/>
      <c r="M88" s="22"/>
      <c r="N88" s="165"/>
      <c r="O88" s="166"/>
      <c r="Q88" s="23"/>
    </row>
    <row r="89" spans="1:17" ht="25.5" customHeight="1">
      <c r="A89" s="24" t="s">
        <v>67</v>
      </c>
      <c r="K89" s="19"/>
      <c r="L89" s="19"/>
      <c r="N89" s="19"/>
      <c r="O89" s="19"/>
      <c r="P89" s="19"/>
      <c r="Q89" s="19"/>
    </row>
    <row r="90" spans="1:17" ht="25.5" customHeight="1">
      <c r="B90" s="181" t="s">
        <v>68</v>
      </c>
      <c r="K90" s="19"/>
      <c r="L90" s="19"/>
      <c r="M90" s="7" t="s">
        <v>69</v>
      </c>
      <c r="N90" s="19"/>
      <c r="O90" s="19"/>
      <c r="P90" s="19"/>
      <c r="Q90" s="19"/>
    </row>
    <row r="91" spans="1:17" ht="25.5" customHeight="1">
      <c r="C91" s="181" t="s">
        <v>70</v>
      </c>
      <c r="K91" s="19"/>
      <c r="L91" s="19"/>
      <c r="N91" s="19"/>
      <c r="O91" s="19"/>
      <c r="P91" s="19"/>
      <c r="Q91" s="19"/>
    </row>
    <row r="92" spans="1:17" ht="25.5" customHeight="1" thickBot="1">
      <c r="D92" s="25" t="s">
        <v>71</v>
      </c>
      <c r="K92" s="26">
        <v>338350</v>
      </c>
      <c r="L92" s="8"/>
      <c r="M92" s="26">
        <v>338350</v>
      </c>
      <c r="N92" s="17">
        <v>100000000</v>
      </c>
      <c r="O92" s="26">
        <v>338350</v>
      </c>
      <c r="P92" s="17">
        <v>100000000</v>
      </c>
      <c r="Q92" s="26">
        <v>338350</v>
      </c>
    </row>
    <row r="93" spans="1:17" ht="25.5" customHeight="1" thickTop="1">
      <c r="C93" s="182" t="s">
        <v>72</v>
      </c>
      <c r="K93" s="19"/>
      <c r="L93" s="19"/>
      <c r="N93" s="19"/>
      <c r="O93" s="19"/>
      <c r="P93" s="19"/>
      <c r="Q93" s="25"/>
    </row>
    <row r="94" spans="1:17" ht="25.5" customHeight="1">
      <c r="C94" s="182"/>
      <c r="D94" s="25" t="s">
        <v>71</v>
      </c>
      <c r="K94" s="8">
        <v>338350</v>
      </c>
      <c r="L94" s="19"/>
      <c r="M94" s="7">
        <v>338350</v>
      </c>
      <c r="N94" s="19"/>
      <c r="O94" s="8">
        <v>338350</v>
      </c>
      <c r="P94" s="19"/>
      <c r="Q94" s="27">
        <v>338350</v>
      </c>
    </row>
    <row r="95" spans="1:17" ht="25.5" customHeight="1">
      <c r="B95" s="182" t="s">
        <v>73</v>
      </c>
      <c r="C95" s="25"/>
      <c r="D95" s="25"/>
      <c r="E95" s="25"/>
      <c r="K95" s="8">
        <v>603999</v>
      </c>
      <c r="L95" s="19"/>
      <c r="M95" s="7">
        <v>603999</v>
      </c>
      <c r="N95" s="19"/>
      <c r="O95" s="8">
        <v>603999</v>
      </c>
      <c r="P95" s="19"/>
      <c r="Q95" s="11">
        <v>603999</v>
      </c>
    </row>
    <row r="96" spans="1:17" ht="25.5" customHeight="1">
      <c r="B96" s="182" t="s">
        <v>74</v>
      </c>
      <c r="C96" s="25"/>
      <c r="D96" s="25"/>
      <c r="E96" s="25"/>
      <c r="K96" s="8">
        <v>78563</v>
      </c>
      <c r="L96" s="19"/>
      <c r="M96" s="7">
        <v>78563</v>
      </c>
      <c r="N96" s="19"/>
      <c r="O96" s="8">
        <v>78563</v>
      </c>
      <c r="P96" s="19"/>
      <c r="Q96" s="11">
        <v>78563</v>
      </c>
    </row>
    <row r="97" spans="1:17" ht="25.5" customHeight="1">
      <c r="B97" s="182" t="s">
        <v>75</v>
      </c>
      <c r="K97" s="8"/>
      <c r="L97" s="19"/>
      <c r="N97" s="19"/>
      <c r="O97" s="8"/>
      <c r="P97" s="19"/>
      <c r="Q97" s="11"/>
    </row>
    <row r="98" spans="1:17" ht="25.5" customHeight="1">
      <c r="C98" s="168" t="s">
        <v>76</v>
      </c>
      <c r="K98" s="20">
        <v>23776</v>
      </c>
      <c r="L98" s="28"/>
      <c r="M98" s="20">
        <v>23776</v>
      </c>
      <c r="N98" s="28"/>
      <c r="O98" s="17">
        <v>23776</v>
      </c>
      <c r="P98" s="28"/>
      <c r="Q98" s="29">
        <v>23776</v>
      </c>
    </row>
    <row r="99" spans="1:17" ht="25.5" customHeight="1">
      <c r="C99" s="168" t="s">
        <v>77</v>
      </c>
      <c r="K99" s="197">
        <v>-263868</v>
      </c>
      <c r="M99" s="7">
        <v>-216295</v>
      </c>
      <c r="O99" s="169">
        <v>-141127</v>
      </c>
      <c r="Q99" s="183">
        <v>-154155</v>
      </c>
    </row>
    <row r="100" spans="1:17" ht="25.5" customHeight="1">
      <c r="B100" s="4" t="s">
        <v>78</v>
      </c>
      <c r="K100" s="235">
        <v>-22193</v>
      </c>
      <c r="L100" s="28"/>
      <c r="M100" s="235">
        <v>-23718</v>
      </c>
      <c r="N100" s="28"/>
      <c r="O100" s="236">
        <v>-17942</v>
      </c>
      <c r="P100" s="28"/>
      <c r="Q100" s="237">
        <v>-19467</v>
      </c>
    </row>
    <row r="101" spans="1:17" ht="25.5" customHeight="1">
      <c r="B101" s="170" t="s">
        <v>79</v>
      </c>
      <c r="D101" s="168"/>
      <c r="K101" s="20">
        <f>SUM(K94:K100)</f>
        <v>758627</v>
      </c>
      <c r="L101" s="8"/>
      <c r="M101" s="20">
        <f>SUM(M94:M100)</f>
        <v>804675</v>
      </c>
      <c r="N101" s="8"/>
      <c r="O101" s="20">
        <f>SUM(O94:O100)</f>
        <v>885619</v>
      </c>
      <c r="P101" s="8"/>
      <c r="Q101" s="20">
        <f>SUM(Q94:Q100)</f>
        <v>871066</v>
      </c>
    </row>
    <row r="102" spans="1:17" ht="25.5" customHeight="1">
      <c r="B102" s="168" t="s">
        <v>80</v>
      </c>
      <c r="K102" s="236">
        <v>15081</v>
      </c>
      <c r="L102" s="8"/>
      <c r="M102" s="235">
        <v>22985</v>
      </c>
      <c r="N102" s="8"/>
      <c r="O102" s="236">
        <v>0</v>
      </c>
      <c r="P102" s="8"/>
      <c r="Q102" s="236">
        <v>0</v>
      </c>
    </row>
    <row r="103" spans="1:17" ht="25.5" customHeight="1">
      <c r="A103" s="170" t="s">
        <v>81</v>
      </c>
      <c r="D103" s="168"/>
      <c r="K103" s="197">
        <f>SUM(K101:K102)</f>
        <v>773708</v>
      </c>
      <c r="L103" s="8"/>
      <c r="M103" s="7">
        <f>SUM(M101:M102)</f>
        <v>827660</v>
      </c>
      <c r="N103" s="8"/>
      <c r="O103" s="8">
        <f>SUM(O101:O102)</f>
        <v>885619</v>
      </c>
      <c r="P103" s="8"/>
      <c r="Q103" s="8">
        <f>SUM(Q101:Q102)</f>
        <v>871066</v>
      </c>
    </row>
    <row r="104" spans="1:17" ht="25.5" customHeight="1" thickBot="1">
      <c r="A104" s="179" t="s">
        <v>82</v>
      </c>
      <c r="K104" s="196">
        <f>K103+K75</f>
        <v>2466349</v>
      </c>
      <c r="L104" s="8"/>
      <c r="M104" s="13">
        <f>M103+M75</f>
        <v>2699644</v>
      </c>
      <c r="N104" s="8"/>
      <c r="O104" s="12">
        <f>O103+O75</f>
        <v>1392817</v>
      </c>
      <c r="P104" s="8"/>
      <c r="Q104" s="12">
        <f>Q103+Q75</f>
        <v>1523568</v>
      </c>
    </row>
    <row r="105" spans="1:17" ht="25.5" customHeight="1" thickTop="1">
      <c r="A105" s="179"/>
      <c r="K105" s="18"/>
      <c r="L105" s="19"/>
      <c r="M105" s="20"/>
      <c r="N105" s="19"/>
      <c r="O105" s="21"/>
      <c r="P105" s="19"/>
      <c r="Q105" s="21"/>
    </row>
    <row r="106" spans="1:17" ht="25.5" customHeight="1">
      <c r="A106" s="179"/>
      <c r="K106" s="18"/>
      <c r="L106" s="19"/>
      <c r="M106" s="20"/>
      <c r="N106" s="19"/>
      <c r="O106" s="21"/>
      <c r="P106" s="19"/>
      <c r="Q106" s="21"/>
    </row>
    <row r="107" spans="1:17" ht="25.5" customHeight="1">
      <c r="A107" s="179"/>
      <c r="K107" s="18"/>
      <c r="L107" s="19"/>
      <c r="M107" s="20"/>
      <c r="N107" s="19"/>
      <c r="O107" s="21"/>
      <c r="P107" s="19"/>
      <c r="Q107" s="21"/>
    </row>
    <row r="108" spans="1:17" ht="25.5" customHeight="1">
      <c r="A108" s="179"/>
      <c r="K108" s="18"/>
      <c r="L108" s="19"/>
      <c r="M108" s="20"/>
      <c r="N108" s="19"/>
      <c r="O108" s="21"/>
      <c r="P108" s="19"/>
      <c r="Q108" s="21"/>
    </row>
    <row r="109" spans="1:17" s="30" customFormat="1" ht="25.5" customHeight="1">
      <c r="A109" s="15" t="s">
        <v>41</v>
      </c>
      <c r="B109" s="32"/>
      <c r="C109" s="32"/>
      <c r="D109" s="32"/>
      <c r="E109" s="32"/>
      <c r="F109" s="32"/>
      <c r="G109" s="32"/>
      <c r="H109" s="32"/>
      <c r="I109" s="4"/>
      <c r="J109" s="4"/>
      <c r="K109" s="4"/>
      <c r="L109" s="4"/>
      <c r="M109" s="169"/>
      <c r="N109" s="31"/>
      <c r="P109" s="4"/>
    </row>
    <row r="110" spans="1:17" ht="24" customHeight="1"/>
    <row r="111" spans="1:17" ht="24" customHeight="1">
      <c r="K111" s="169">
        <f>+K104-K39</f>
        <v>0</v>
      </c>
      <c r="M111" s="169">
        <f>+M104-M39</f>
        <v>0</v>
      </c>
      <c r="O111" s="169">
        <f>+O104-O39</f>
        <v>0</v>
      </c>
      <c r="Q111" s="169">
        <f>+Q104-Q39</f>
        <v>0</v>
      </c>
    </row>
    <row r="112" spans="1:17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</sheetData>
  <mergeCells count="6">
    <mergeCell ref="O5:Q5"/>
    <mergeCell ref="O47:Q47"/>
    <mergeCell ref="K5:M5"/>
    <mergeCell ref="K47:M47"/>
    <mergeCell ref="K84:M84"/>
    <mergeCell ref="O84:Q84"/>
  </mergeCells>
  <pageMargins left="0.55000000000000004" right="0.19685039370078741" top="0.59055118110236227" bottom="0.39370078740157483" header="0.31496062992125984" footer="0.31496062992125984"/>
  <pageSetup paperSize="9" scale="82" firstPageNumber="3" fitToHeight="0" orientation="portrait" useFirstPageNumber="1" r:id="rId1"/>
  <rowBreaks count="2" manualBreakCount="2">
    <brk id="42" max="16" man="1"/>
    <brk id="79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Q115"/>
  <sheetViews>
    <sheetView topLeftCell="A13" zoomScale="92" zoomScaleNormal="92" zoomScaleSheetLayoutView="90" workbookViewId="0">
      <selection activeCell="J22" sqref="J22"/>
    </sheetView>
  </sheetViews>
  <sheetFormatPr defaultColWidth="10.140625" defaultRowHeight="23.65" customHeight="1"/>
  <cols>
    <col min="1" max="3" width="2.7109375" style="33" customWidth="1"/>
    <col min="4" max="6" width="9.140625" style="33" customWidth="1"/>
    <col min="7" max="7" width="9" style="33" customWidth="1"/>
    <col min="8" max="8" width="9.140625" style="33" customWidth="1"/>
    <col min="9" max="9" width="0.85546875" style="33" customWidth="1"/>
    <col min="10" max="10" width="14" style="33" customWidth="1"/>
    <col min="11" max="11" width="0.85546875" style="33" customWidth="1"/>
    <col min="12" max="12" width="14" style="33" customWidth="1"/>
    <col min="13" max="13" width="0.85546875" style="33" customWidth="1"/>
    <col min="14" max="14" width="14" style="33" customWidth="1"/>
    <col min="15" max="15" width="0.85546875" style="33" customWidth="1"/>
    <col min="16" max="16" width="14" style="33" customWidth="1"/>
    <col min="17" max="17" width="0.85546875" style="33" customWidth="1"/>
    <col min="18" max="213" width="10.140625" style="33"/>
    <col min="214" max="214" width="6.42578125" style="33" customWidth="1"/>
    <col min="215" max="215" width="26.7109375" style="33" customWidth="1"/>
    <col min="216" max="216" width="9" style="33" customWidth="1"/>
    <col min="217" max="217" width="0.7109375" style="33" customWidth="1"/>
    <col min="218" max="218" width="16.28515625" style="33" customWidth="1"/>
    <col min="219" max="219" width="0.7109375" style="33" customWidth="1"/>
    <col min="220" max="220" width="16.7109375" style="33" customWidth="1"/>
    <col min="221" max="221" width="0.7109375" style="33" customWidth="1"/>
    <col min="222" max="222" width="17" style="33" customWidth="1"/>
    <col min="223" max="223" width="0.7109375" style="33" customWidth="1"/>
    <col min="224" max="224" width="17.42578125" style="33" customWidth="1"/>
    <col min="225" max="225" width="13" style="33" bestFit="1" customWidth="1"/>
    <col min="226" max="230" width="0" style="33" hidden="1" customWidth="1"/>
    <col min="231" max="469" width="10.140625" style="33"/>
    <col min="470" max="470" width="6.42578125" style="33" customWidth="1"/>
    <col min="471" max="471" width="26.7109375" style="33" customWidth="1"/>
    <col min="472" max="472" width="9" style="33" customWidth="1"/>
    <col min="473" max="473" width="0.7109375" style="33" customWidth="1"/>
    <col min="474" max="474" width="16.28515625" style="33" customWidth="1"/>
    <col min="475" max="475" width="0.7109375" style="33" customWidth="1"/>
    <col min="476" max="476" width="16.7109375" style="33" customWidth="1"/>
    <col min="477" max="477" width="0.7109375" style="33" customWidth="1"/>
    <col min="478" max="478" width="17" style="33" customWidth="1"/>
    <col min="479" max="479" width="0.7109375" style="33" customWidth="1"/>
    <col min="480" max="480" width="17.42578125" style="33" customWidth="1"/>
    <col min="481" max="481" width="13" style="33" bestFit="1" customWidth="1"/>
    <col min="482" max="486" width="0" style="33" hidden="1" customWidth="1"/>
    <col min="487" max="725" width="10.140625" style="33"/>
    <col min="726" max="726" width="6.42578125" style="33" customWidth="1"/>
    <col min="727" max="727" width="26.7109375" style="33" customWidth="1"/>
    <col min="728" max="728" width="9" style="33" customWidth="1"/>
    <col min="729" max="729" width="0.7109375" style="33" customWidth="1"/>
    <col min="730" max="730" width="16.28515625" style="33" customWidth="1"/>
    <col min="731" max="731" width="0.7109375" style="33" customWidth="1"/>
    <col min="732" max="732" width="16.7109375" style="33" customWidth="1"/>
    <col min="733" max="733" width="0.7109375" style="33" customWidth="1"/>
    <col min="734" max="734" width="17" style="33" customWidth="1"/>
    <col min="735" max="735" width="0.7109375" style="33" customWidth="1"/>
    <col min="736" max="736" width="17.42578125" style="33" customWidth="1"/>
    <col min="737" max="737" width="13" style="33" bestFit="1" customWidth="1"/>
    <col min="738" max="742" width="0" style="33" hidden="1" customWidth="1"/>
    <col min="743" max="981" width="10.140625" style="33"/>
    <col min="982" max="982" width="6.42578125" style="33" customWidth="1"/>
    <col min="983" max="983" width="26.7109375" style="33" customWidth="1"/>
    <col min="984" max="984" width="9" style="33" customWidth="1"/>
    <col min="985" max="985" width="0.7109375" style="33" customWidth="1"/>
    <col min="986" max="986" width="16.28515625" style="33" customWidth="1"/>
    <col min="987" max="987" width="0.7109375" style="33" customWidth="1"/>
    <col min="988" max="988" width="16.7109375" style="33" customWidth="1"/>
    <col min="989" max="989" width="0.7109375" style="33" customWidth="1"/>
    <col min="990" max="990" width="17" style="33" customWidth="1"/>
    <col min="991" max="991" width="0.7109375" style="33" customWidth="1"/>
    <col min="992" max="992" width="17.42578125" style="33" customWidth="1"/>
    <col min="993" max="993" width="13" style="33" bestFit="1" customWidth="1"/>
    <col min="994" max="998" width="0" style="33" hidden="1" customWidth="1"/>
    <col min="999" max="1237" width="10.140625" style="33"/>
    <col min="1238" max="1238" width="6.42578125" style="33" customWidth="1"/>
    <col min="1239" max="1239" width="26.7109375" style="33" customWidth="1"/>
    <col min="1240" max="1240" width="9" style="33" customWidth="1"/>
    <col min="1241" max="1241" width="0.7109375" style="33" customWidth="1"/>
    <col min="1242" max="1242" width="16.28515625" style="33" customWidth="1"/>
    <col min="1243" max="1243" width="0.7109375" style="33" customWidth="1"/>
    <col min="1244" max="1244" width="16.7109375" style="33" customWidth="1"/>
    <col min="1245" max="1245" width="0.7109375" style="33" customWidth="1"/>
    <col min="1246" max="1246" width="17" style="33" customWidth="1"/>
    <col min="1247" max="1247" width="0.7109375" style="33" customWidth="1"/>
    <col min="1248" max="1248" width="17.42578125" style="33" customWidth="1"/>
    <col min="1249" max="1249" width="13" style="33" bestFit="1" customWidth="1"/>
    <col min="1250" max="1254" width="0" style="33" hidden="1" customWidth="1"/>
    <col min="1255" max="1493" width="10.140625" style="33"/>
    <col min="1494" max="1494" width="6.42578125" style="33" customWidth="1"/>
    <col min="1495" max="1495" width="26.7109375" style="33" customWidth="1"/>
    <col min="1496" max="1496" width="9" style="33" customWidth="1"/>
    <col min="1497" max="1497" width="0.7109375" style="33" customWidth="1"/>
    <col min="1498" max="1498" width="16.28515625" style="33" customWidth="1"/>
    <col min="1499" max="1499" width="0.7109375" style="33" customWidth="1"/>
    <col min="1500" max="1500" width="16.7109375" style="33" customWidth="1"/>
    <col min="1501" max="1501" width="0.7109375" style="33" customWidth="1"/>
    <col min="1502" max="1502" width="17" style="33" customWidth="1"/>
    <col min="1503" max="1503" width="0.7109375" style="33" customWidth="1"/>
    <col min="1504" max="1504" width="17.42578125" style="33" customWidth="1"/>
    <col min="1505" max="1505" width="13" style="33" bestFit="1" customWidth="1"/>
    <col min="1506" max="1510" width="0" style="33" hidden="1" customWidth="1"/>
    <col min="1511" max="1749" width="10.140625" style="33"/>
    <col min="1750" max="1750" width="6.42578125" style="33" customWidth="1"/>
    <col min="1751" max="1751" width="26.7109375" style="33" customWidth="1"/>
    <col min="1752" max="1752" width="9" style="33" customWidth="1"/>
    <col min="1753" max="1753" width="0.7109375" style="33" customWidth="1"/>
    <col min="1754" max="1754" width="16.28515625" style="33" customWidth="1"/>
    <col min="1755" max="1755" width="0.7109375" style="33" customWidth="1"/>
    <col min="1756" max="1756" width="16.7109375" style="33" customWidth="1"/>
    <col min="1757" max="1757" width="0.7109375" style="33" customWidth="1"/>
    <col min="1758" max="1758" width="17" style="33" customWidth="1"/>
    <col min="1759" max="1759" width="0.7109375" style="33" customWidth="1"/>
    <col min="1760" max="1760" width="17.42578125" style="33" customWidth="1"/>
    <col min="1761" max="1761" width="13" style="33" bestFit="1" customWidth="1"/>
    <col min="1762" max="1766" width="0" style="33" hidden="1" customWidth="1"/>
    <col min="1767" max="2005" width="10.140625" style="33"/>
    <col min="2006" max="2006" width="6.42578125" style="33" customWidth="1"/>
    <col min="2007" max="2007" width="26.7109375" style="33" customWidth="1"/>
    <col min="2008" max="2008" width="9" style="33" customWidth="1"/>
    <col min="2009" max="2009" width="0.7109375" style="33" customWidth="1"/>
    <col min="2010" max="2010" width="16.28515625" style="33" customWidth="1"/>
    <col min="2011" max="2011" width="0.7109375" style="33" customWidth="1"/>
    <col min="2012" max="2012" width="16.7109375" style="33" customWidth="1"/>
    <col min="2013" max="2013" width="0.7109375" style="33" customWidth="1"/>
    <col min="2014" max="2014" width="17" style="33" customWidth="1"/>
    <col min="2015" max="2015" width="0.7109375" style="33" customWidth="1"/>
    <col min="2016" max="2016" width="17.42578125" style="33" customWidth="1"/>
    <col min="2017" max="2017" width="13" style="33" bestFit="1" customWidth="1"/>
    <col min="2018" max="2022" width="0" style="33" hidden="1" customWidth="1"/>
    <col min="2023" max="2261" width="10.140625" style="33"/>
    <col min="2262" max="2262" width="6.42578125" style="33" customWidth="1"/>
    <col min="2263" max="2263" width="26.7109375" style="33" customWidth="1"/>
    <col min="2264" max="2264" width="9" style="33" customWidth="1"/>
    <col min="2265" max="2265" width="0.7109375" style="33" customWidth="1"/>
    <col min="2266" max="2266" width="16.28515625" style="33" customWidth="1"/>
    <col min="2267" max="2267" width="0.7109375" style="33" customWidth="1"/>
    <col min="2268" max="2268" width="16.7109375" style="33" customWidth="1"/>
    <col min="2269" max="2269" width="0.7109375" style="33" customWidth="1"/>
    <col min="2270" max="2270" width="17" style="33" customWidth="1"/>
    <col min="2271" max="2271" width="0.7109375" style="33" customWidth="1"/>
    <col min="2272" max="2272" width="17.42578125" style="33" customWidth="1"/>
    <col min="2273" max="2273" width="13" style="33" bestFit="1" customWidth="1"/>
    <col min="2274" max="2278" width="0" style="33" hidden="1" customWidth="1"/>
    <col min="2279" max="2517" width="10.140625" style="33"/>
    <col min="2518" max="2518" width="6.42578125" style="33" customWidth="1"/>
    <col min="2519" max="2519" width="26.7109375" style="33" customWidth="1"/>
    <col min="2520" max="2520" width="9" style="33" customWidth="1"/>
    <col min="2521" max="2521" width="0.7109375" style="33" customWidth="1"/>
    <col min="2522" max="2522" width="16.28515625" style="33" customWidth="1"/>
    <col min="2523" max="2523" width="0.7109375" style="33" customWidth="1"/>
    <col min="2524" max="2524" width="16.7109375" style="33" customWidth="1"/>
    <col min="2525" max="2525" width="0.7109375" style="33" customWidth="1"/>
    <col min="2526" max="2526" width="17" style="33" customWidth="1"/>
    <col min="2527" max="2527" width="0.7109375" style="33" customWidth="1"/>
    <col min="2528" max="2528" width="17.42578125" style="33" customWidth="1"/>
    <col min="2529" max="2529" width="13" style="33" bestFit="1" customWidth="1"/>
    <col min="2530" max="2534" width="0" style="33" hidden="1" customWidth="1"/>
    <col min="2535" max="2773" width="10.140625" style="33"/>
    <col min="2774" max="2774" width="6.42578125" style="33" customWidth="1"/>
    <col min="2775" max="2775" width="26.7109375" style="33" customWidth="1"/>
    <col min="2776" max="2776" width="9" style="33" customWidth="1"/>
    <col min="2777" max="2777" width="0.7109375" style="33" customWidth="1"/>
    <col min="2778" max="2778" width="16.28515625" style="33" customWidth="1"/>
    <col min="2779" max="2779" width="0.7109375" style="33" customWidth="1"/>
    <col min="2780" max="2780" width="16.7109375" style="33" customWidth="1"/>
    <col min="2781" max="2781" width="0.7109375" style="33" customWidth="1"/>
    <col min="2782" max="2782" width="17" style="33" customWidth="1"/>
    <col min="2783" max="2783" width="0.7109375" style="33" customWidth="1"/>
    <col min="2784" max="2784" width="17.42578125" style="33" customWidth="1"/>
    <col min="2785" max="2785" width="13" style="33" bestFit="1" customWidth="1"/>
    <col min="2786" max="2790" width="0" style="33" hidden="1" customWidth="1"/>
    <col min="2791" max="3029" width="10.140625" style="33"/>
    <col min="3030" max="3030" width="6.42578125" style="33" customWidth="1"/>
    <col min="3031" max="3031" width="26.7109375" style="33" customWidth="1"/>
    <col min="3032" max="3032" width="9" style="33" customWidth="1"/>
    <col min="3033" max="3033" width="0.7109375" style="33" customWidth="1"/>
    <col min="3034" max="3034" width="16.28515625" style="33" customWidth="1"/>
    <col min="3035" max="3035" width="0.7109375" style="33" customWidth="1"/>
    <col min="3036" max="3036" width="16.7109375" style="33" customWidth="1"/>
    <col min="3037" max="3037" width="0.7109375" style="33" customWidth="1"/>
    <col min="3038" max="3038" width="17" style="33" customWidth="1"/>
    <col min="3039" max="3039" width="0.7109375" style="33" customWidth="1"/>
    <col min="3040" max="3040" width="17.42578125" style="33" customWidth="1"/>
    <col min="3041" max="3041" width="13" style="33" bestFit="1" customWidth="1"/>
    <col min="3042" max="3046" width="0" style="33" hidden="1" customWidth="1"/>
    <col min="3047" max="3285" width="10.140625" style="33"/>
    <col min="3286" max="3286" width="6.42578125" style="33" customWidth="1"/>
    <col min="3287" max="3287" width="26.7109375" style="33" customWidth="1"/>
    <col min="3288" max="3288" width="9" style="33" customWidth="1"/>
    <col min="3289" max="3289" width="0.7109375" style="33" customWidth="1"/>
    <col min="3290" max="3290" width="16.28515625" style="33" customWidth="1"/>
    <col min="3291" max="3291" width="0.7109375" style="33" customWidth="1"/>
    <col min="3292" max="3292" width="16.7109375" style="33" customWidth="1"/>
    <col min="3293" max="3293" width="0.7109375" style="33" customWidth="1"/>
    <col min="3294" max="3294" width="17" style="33" customWidth="1"/>
    <col min="3295" max="3295" width="0.7109375" style="33" customWidth="1"/>
    <col min="3296" max="3296" width="17.42578125" style="33" customWidth="1"/>
    <col min="3297" max="3297" width="13" style="33" bestFit="1" customWidth="1"/>
    <col min="3298" max="3302" width="0" style="33" hidden="1" customWidth="1"/>
    <col min="3303" max="3541" width="10.140625" style="33"/>
    <col min="3542" max="3542" width="6.42578125" style="33" customWidth="1"/>
    <col min="3543" max="3543" width="26.7109375" style="33" customWidth="1"/>
    <col min="3544" max="3544" width="9" style="33" customWidth="1"/>
    <col min="3545" max="3545" width="0.7109375" style="33" customWidth="1"/>
    <col min="3546" max="3546" width="16.28515625" style="33" customWidth="1"/>
    <col min="3547" max="3547" width="0.7109375" style="33" customWidth="1"/>
    <col min="3548" max="3548" width="16.7109375" style="33" customWidth="1"/>
    <col min="3549" max="3549" width="0.7109375" style="33" customWidth="1"/>
    <col min="3550" max="3550" width="17" style="33" customWidth="1"/>
    <col min="3551" max="3551" width="0.7109375" style="33" customWidth="1"/>
    <col min="3552" max="3552" width="17.42578125" style="33" customWidth="1"/>
    <col min="3553" max="3553" width="13" style="33" bestFit="1" customWidth="1"/>
    <col min="3554" max="3558" width="0" style="33" hidden="1" customWidth="1"/>
    <col min="3559" max="3797" width="10.140625" style="33"/>
    <col min="3798" max="3798" width="6.42578125" style="33" customWidth="1"/>
    <col min="3799" max="3799" width="26.7109375" style="33" customWidth="1"/>
    <col min="3800" max="3800" width="9" style="33" customWidth="1"/>
    <col min="3801" max="3801" width="0.7109375" style="33" customWidth="1"/>
    <col min="3802" max="3802" width="16.28515625" style="33" customWidth="1"/>
    <col min="3803" max="3803" width="0.7109375" style="33" customWidth="1"/>
    <col min="3804" max="3804" width="16.7109375" style="33" customWidth="1"/>
    <col min="3805" max="3805" width="0.7109375" style="33" customWidth="1"/>
    <col min="3806" max="3806" width="17" style="33" customWidth="1"/>
    <col min="3807" max="3807" width="0.7109375" style="33" customWidth="1"/>
    <col min="3808" max="3808" width="17.42578125" style="33" customWidth="1"/>
    <col min="3809" max="3809" width="13" style="33" bestFit="1" customWidth="1"/>
    <col min="3810" max="3814" width="0" style="33" hidden="1" customWidth="1"/>
    <col min="3815" max="4053" width="10.140625" style="33"/>
    <col min="4054" max="4054" width="6.42578125" style="33" customWidth="1"/>
    <col min="4055" max="4055" width="26.7109375" style="33" customWidth="1"/>
    <col min="4056" max="4056" width="9" style="33" customWidth="1"/>
    <col min="4057" max="4057" width="0.7109375" style="33" customWidth="1"/>
    <col min="4058" max="4058" width="16.28515625" style="33" customWidth="1"/>
    <col min="4059" max="4059" width="0.7109375" style="33" customWidth="1"/>
    <col min="4060" max="4060" width="16.7109375" style="33" customWidth="1"/>
    <col min="4061" max="4061" width="0.7109375" style="33" customWidth="1"/>
    <col min="4062" max="4062" width="17" style="33" customWidth="1"/>
    <col min="4063" max="4063" width="0.7109375" style="33" customWidth="1"/>
    <col min="4064" max="4064" width="17.42578125" style="33" customWidth="1"/>
    <col min="4065" max="4065" width="13" style="33" bestFit="1" customWidth="1"/>
    <col min="4066" max="4070" width="0" style="33" hidden="1" customWidth="1"/>
    <col min="4071" max="4309" width="10.140625" style="33"/>
    <col min="4310" max="4310" width="6.42578125" style="33" customWidth="1"/>
    <col min="4311" max="4311" width="26.7109375" style="33" customWidth="1"/>
    <col min="4312" max="4312" width="9" style="33" customWidth="1"/>
    <col min="4313" max="4313" width="0.7109375" style="33" customWidth="1"/>
    <col min="4314" max="4314" width="16.28515625" style="33" customWidth="1"/>
    <col min="4315" max="4315" width="0.7109375" style="33" customWidth="1"/>
    <col min="4316" max="4316" width="16.7109375" style="33" customWidth="1"/>
    <col min="4317" max="4317" width="0.7109375" style="33" customWidth="1"/>
    <col min="4318" max="4318" width="17" style="33" customWidth="1"/>
    <col min="4319" max="4319" width="0.7109375" style="33" customWidth="1"/>
    <col min="4320" max="4320" width="17.42578125" style="33" customWidth="1"/>
    <col min="4321" max="4321" width="13" style="33" bestFit="1" customWidth="1"/>
    <col min="4322" max="4326" width="0" style="33" hidden="1" customWidth="1"/>
    <col min="4327" max="4565" width="10.140625" style="33"/>
    <col min="4566" max="4566" width="6.42578125" style="33" customWidth="1"/>
    <col min="4567" max="4567" width="26.7109375" style="33" customWidth="1"/>
    <col min="4568" max="4568" width="9" style="33" customWidth="1"/>
    <col min="4569" max="4569" width="0.7109375" style="33" customWidth="1"/>
    <col min="4570" max="4570" width="16.28515625" style="33" customWidth="1"/>
    <col min="4571" max="4571" width="0.7109375" style="33" customWidth="1"/>
    <col min="4572" max="4572" width="16.7109375" style="33" customWidth="1"/>
    <col min="4573" max="4573" width="0.7109375" style="33" customWidth="1"/>
    <col min="4574" max="4574" width="17" style="33" customWidth="1"/>
    <col min="4575" max="4575" width="0.7109375" style="33" customWidth="1"/>
    <col min="4576" max="4576" width="17.42578125" style="33" customWidth="1"/>
    <col min="4577" max="4577" width="13" style="33" bestFit="1" customWidth="1"/>
    <col min="4578" max="4582" width="0" style="33" hidden="1" customWidth="1"/>
    <col min="4583" max="4821" width="10.140625" style="33"/>
    <col min="4822" max="4822" width="6.42578125" style="33" customWidth="1"/>
    <col min="4823" max="4823" width="26.7109375" style="33" customWidth="1"/>
    <col min="4824" max="4824" width="9" style="33" customWidth="1"/>
    <col min="4825" max="4825" width="0.7109375" style="33" customWidth="1"/>
    <col min="4826" max="4826" width="16.28515625" style="33" customWidth="1"/>
    <col min="4827" max="4827" width="0.7109375" style="33" customWidth="1"/>
    <col min="4828" max="4828" width="16.7109375" style="33" customWidth="1"/>
    <col min="4829" max="4829" width="0.7109375" style="33" customWidth="1"/>
    <col min="4830" max="4830" width="17" style="33" customWidth="1"/>
    <col min="4831" max="4831" width="0.7109375" style="33" customWidth="1"/>
    <col min="4832" max="4832" width="17.42578125" style="33" customWidth="1"/>
    <col min="4833" max="4833" width="13" style="33" bestFit="1" customWidth="1"/>
    <col min="4834" max="4838" width="0" style="33" hidden="1" customWidth="1"/>
    <col min="4839" max="5077" width="10.140625" style="33"/>
    <col min="5078" max="5078" width="6.42578125" style="33" customWidth="1"/>
    <col min="5079" max="5079" width="26.7109375" style="33" customWidth="1"/>
    <col min="5080" max="5080" width="9" style="33" customWidth="1"/>
    <col min="5081" max="5081" width="0.7109375" style="33" customWidth="1"/>
    <col min="5082" max="5082" width="16.28515625" style="33" customWidth="1"/>
    <col min="5083" max="5083" width="0.7109375" style="33" customWidth="1"/>
    <col min="5084" max="5084" width="16.7109375" style="33" customWidth="1"/>
    <col min="5085" max="5085" width="0.7109375" style="33" customWidth="1"/>
    <col min="5086" max="5086" width="17" style="33" customWidth="1"/>
    <col min="5087" max="5087" width="0.7109375" style="33" customWidth="1"/>
    <col min="5088" max="5088" width="17.42578125" style="33" customWidth="1"/>
    <col min="5089" max="5089" width="13" style="33" bestFit="1" customWidth="1"/>
    <col min="5090" max="5094" width="0" style="33" hidden="1" customWidth="1"/>
    <col min="5095" max="5333" width="10.140625" style="33"/>
    <col min="5334" max="5334" width="6.42578125" style="33" customWidth="1"/>
    <col min="5335" max="5335" width="26.7109375" style="33" customWidth="1"/>
    <col min="5336" max="5336" width="9" style="33" customWidth="1"/>
    <col min="5337" max="5337" width="0.7109375" style="33" customWidth="1"/>
    <col min="5338" max="5338" width="16.28515625" style="33" customWidth="1"/>
    <col min="5339" max="5339" width="0.7109375" style="33" customWidth="1"/>
    <col min="5340" max="5340" width="16.7109375" style="33" customWidth="1"/>
    <col min="5341" max="5341" width="0.7109375" style="33" customWidth="1"/>
    <col min="5342" max="5342" width="17" style="33" customWidth="1"/>
    <col min="5343" max="5343" width="0.7109375" style="33" customWidth="1"/>
    <col min="5344" max="5344" width="17.42578125" style="33" customWidth="1"/>
    <col min="5345" max="5345" width="13" style="33" bestFit="1" customWidth="1"/>
    <col min="5346" max="5350" width="0" style="33" hidden="1" customWidth="1"/>
    <col min="5351" max="5589" width="10.140625" style="33"/>
    <col min="5590" max="5590" width="6.42578125" style="33" customWidth="1"/>
    <col min="5591" max="5591" width="26.7109375" style="33" customWidth="1"/>
    <col min="5592" max="5592" width="9" style="33" customWidth="1"/>
    <col min="5593" max="5593" width="0.7109375" style="33" customWidth="1"/>
    <col min="5594" max="5594" width="16.28515625" style="33" customWidth="1"/>
    <col min="5595" max="5595" width="0.7109375" style="33" customWidth="1"/>
    <col min="5596" max="5596" width="16.7109375" style="33" customWidth="1"/>
    <col min="5597" max="5597" width="0.7109375" style="33" customWidth="1"/>
    <col min="5598" max="5598" width="17" style="33" customWidth="1"/>
    <col min="5599" max="5599" width="0.7109375" style="33" customWidth="1"/>
    <col min="5600" max="5600" width="17.42578125" style="33" customWidth="1"/>
    <col min="5601" max="5601" width="13" style="33" bestFit="1" customWidth="1"/>
    <col min="5602" max="5606" width="0" style="33" hidden="1" customWidth="1"/>
    <col min="5607" max="5845" width="10.140625" style="33"/>
    <col min="5846" max="5846" width="6.42578125" style="33" customWidth="1"/>
    <col min="5847" max="5847" width="26.7109375" style="33" customWidth="1"/>
    <col min="5848" max="5848" width="9" style="33" customWidth="1"/>
    <col min="5849" max="5849" width="0.7109375" style="33" customWidth="1"/>
    <col min="5850" max="5850" width="16.28515625" style="33" customWidth="1"/>
    <col min="5851" max="5851" width="0.7109375" style="33" customWidth="1"/>
    <col min="5852" max="5852" width="16.7109375" style="33" customWidth="1"/>
    <col min="5853" max="5853" width="0.7109375" style="33" customWidth="1"/>
    <col min="5854" max="5854" width="17" style="33" customWidth="1"/>
    <col min="5855" max="5855" width="0.7109375" style="33" customWidth="1"/>
    <col min="5856" max="5856" width="17.42578125" style="33" customWidth="1"/>
    <col min="5857" max="5857" width="13" style="33" bestFit="1" customWidth="1"/>
    <col min="5858" max="5862" width="0" style="33" hidden="1" customWidth="1"/>
    <col min="5863" max="6101" width="10.140625" style="33"/>
    <col min="6102" max="6102" width="6.42578125" style="33" customWidth="1"/>
    <col min="6103" max="6103" width="26.7109375" style="33" customWidth="1"/>
    <col min="6104" max="6104" width="9" style="33" customWidth="1"/>
    <col min="6105" max="6105" width="0.7109375" style="33" customWidth="1"/>
    <col min="6106" max="6106" width="16.28515625" style="33" customWidth="1"/>
    <col min="6107" max="6107" width="0.7109375" style="33" customWidth="1"/>
    <col min="6108" max="6108" width="16.7109375" style="33" customWidth="1"/>
    <col min="6109" max="6109" width="0.7109375" style="33" customWidth="1"/>
    <col min="6110" max="6110" width="17" style="33" customWidth="1"/>
    <col min="6111" max="6111" width="0.7109375" style="33" customWidth="1"/>
    <col min="6112" max="6112" width="17.42578125" style="33" customWidth="1"/>
    <col min="6113" max="6113" width="13" style="33" bestFit="1" customWidth="1"/>
    <col min="6114" max="6118" width="0" style="33" hidden="1" customWidth="1"/>
    <col min="6119" max="6357" width="10.140625" style="33"/>
    <col min="6358" max="6358" width="6.42578125" style="33" customWidth="1"/>
    <col min="6359" max="6359" width="26.7109375" style="33" customWidth="1"/>
    <col min="6360" max="6360" width="9" style="33" customWidth="1"/>
    <col min="6361" max="6361" width="0.7109375" style="33" customWidth="1"/>
    <col min="6362" max="6362" width="16.28515625" style="33" customWidth="1"/>
    <col min="6363" max="6363" width="0.7109375" style="33" customWidth="1"/>
    <col min="6364" max="6364" width="16.7109375" style="33" customWidth="1"/>
    <col min="6365" max="6365" width="0.7109375" style="33" customWidth="1"/>
    <col min="6366" max="6366" width="17" style="33" customWidth="1"/>
    <col min="6367" max="6367" width="0.7109375" style="33" customWidth="1"/>
    <col min="6368" max="6368" width="17.42578125" style="33" customWidth="1"/>
    <col min="6369" max="6369" width="13" style="33" bestFit="1" customWidth="1"/>
    <col min="6370" max="6374" width="0" style="33" hidden="1" customWidth="1"/>
    <col min="6375" max="6613" width="10.140625" style="33"/>
    <col min="6614" max="6614" width="6.42578125" style="33" customWidth="1"/>
    <col min="6615" max="6615" width="26.7109375" style="33" customWidth="1"/>
    <col min="6616" max="6616" width="9" style="33" customWidth="1"/>
    <col min="6617" max="6617" width="0.7109375" style="33" customWidth="1"/>
    <col min="6618" max="6618" width="16.28515625" style="33" customWidth="1"/>
    <col min="6619" max="6619" width="0.7109375" style="33" customWidth="1"/>
    <col min="6620" max="6620" width="16.7109375" style="33" customWidth="1"/>
    <col min="6621" max="6621" width="0.7109375" style="33" customWidth="1"/>
    <col min="6622" max="6622" width="17" style="33" customWidth="1"/>
    <col min="6623" max="6623" width="0.7109375" style="33" customWidth="1"/>
    <col min="6624" max="6624" width="17.42578125" style="33" customWidth="1"/>
    <col min="6625" max="6625" width="13" style="33" bestFit="1" customWidth="1"/>
    <col min="6626" max="6630" width="0" style="33" hidden="1" customWidth="1"/>
    <col min="6631" max="6869" width="10.140625" style="33"/>
    <col min="6870" max="6870" width="6.42578125" style="33" customWidth="1"/>
    <col min="6871" max="6871" width="26.7109375" style="33" customWidth="1"/>
    <col min="6872" max="6872" width="9" style="33" customWidth="1"/>
    <col min="6873" max="6873" width="0.7109375" style="33" customWidth="1"/>
    <col min="6874" max="6874" width="16.28515625" style="33" customWidth="1"/>
    <col min="6875" max="6875" width="0.7109375" style="33" customWidth="1"/>
    <col min="6876" max="6876" width="16.7109375" style="33" customWidth="1"/>
    <col min="6877" max="6877" width="0.7109375" style="33" customWidth="1"/>
    <col min="6878" max="6878" width="17" style="33" customWidth="1"/>
    <col min="6879" max="6879" width="0.7109375" style="33" customWidth="1"/>
    <col min="6880" max="6880" width="17.42578125" style="33" customWidth="1"/>
    <col min="6881" max="6881" width="13" style="33" bestFit="1" customWidth="1"/>
    <col min="6882" max="6886" width="0" style="33" hidden="1" customWidth="1"/>
    <col min="6887" max="7125" width="10.140625" style="33"/>
    <col min="7126" max="7126" width="6.42578125" style="33" customWidth="1"/>
    <col min="7127" max="7127" width="26.7109375" style="33" customWidth="1"/>
    <col min="7128" max="7128" width="9" style="33" customWidth="1"/>
    <col min="7129" max="7129" width="0.7109375" style="33" customWidth="1"/>
    <col min="7130" max="7130" width="16.28515625" style="33" customWidth="1"/>
    <col min="7131" max="7131" width="0.7109375" style="33" customWidth="1"/>
    <col min="7132" max="7132" width="16.7109375" style="33" customWidth="1"/>
    <col min="7133" max="7133" width="0.7109375" style="33" customWidth="1"/>
    <col min="7134" max="7134" width="17" style="33" customWidth="1"/>
    <col min="7135" max="7135" width="0.7109375" style="33" customWidth="1"/>
    <col min="7136" max="7136" width="17.42578125" style="33" customWidth="1"/>
    <col min="7137" max="7137" width="13" style="33" bestFit="1" customWidth="1"/>
    <col min="7138" max="7142" width="0" style="33" hidden="1" customWidth="1"/>
    <col min="7143" max="7381" width="10.140625" style="33"/>
    <col min="7382" max="7382" width="6.42578125" style="33" customWidth="1"/>
    <col min="7383" max="7383" width="26.7109375" style="33" customWidth="1"/>
    <col min="7384" max="7384" width="9" style="33" customWidth="1"/>
    <col min="7385" max="7385" width="0.7109375" style="33" customWidth="1"/>
    <col min="7386" max="7386" width="16.28515625" style="33" customWidth="1"/>
    <col min="7387" max="7387" width="0.7109375" style="33" customWidth="1"/>
    <col min="7388" max="7388" width="16.7109375" style="33" customWidth="1"/>
    <col min="7389" max="7389" width="0.7109375" style="33" customWidth="1"/>
    <col min="7390" max="7390" width="17" style="33" customWidth="1"/>
    <col min="7391" max="7391" width="0.7109375" style="33" customWidth="1"/>
    <col min="7392" max="7392" width="17.42578125" style="33" customWidth="1"/>
    <col min="7393" max="7393" width="13" style="33" bestFit="1" customWidth="1"/>
    <col min="7394" max="7398" width="0" style="33" hidden="1" customWidth="1"/>
    <col min="7399" max="7637" width="10.140625" style="33"/>
    <col min="7638" max="7638" width="6.42578125" style="33" customWidth="1"/>
    <col min="7639" max="7639" width="26.7109375" style="33" customWidth="1"/>
    <col min="7640" max="7640" width="9" style="33" customWidth="1"/>
    <col min="7641" max="7641" width="0.7109375" style="33" customWidth="1"/>
    <col min="7642" max="7642" width="16.28515625" style="33" customWidth="1"/>
    <col min="7643" max="7643" width="0.7109375" style="33" customWidth="1"/>
    <col min="7644" max="7644" width="16.7109375" style="33" customWidth="1"/>
    <col min="7645" max="7645" width="0.7109375" style="33" customWidth="1"/>
    <col min="7646" max="7646" width="17" style="33" customWidth="1"/>
    <col min="7647" max="7647" width="0.7109375" style="33" customWidth="1"/>
    <col min="7648" max="7648" width="17.42578125" style="33" customWidth="1"/>
    <col min="7649" max="7649" width="13" style="33" bestFit="1" customWidth="1"/>
    <col min="7650" max="7654" width="0" style="33" hidden="1" customWidth="1"/>
    <col min="7655" max="7893" width="10.140625" style="33"/>
    <col min="7894" max="7894" width="6.42578125" style="33" customWidth="1"/>
    <col min="7895" max="7895" width="26.7109375" style="33" customWidth="1"/>
    <col min="7896" max="7896" width="9" style="33" customWidth="1"/>
    <col min="7897" max="7897" width="0.7109375" style="33" customWidth="1"/>
    <col min="7898" max="7898" width="16.28515625" style="33" customWidth="1"/>
    <col min="7899" max="7899" width="0.7109375" style="33" customWidth="1"/>
    <col min="7900" max="7900" width="16.7109375" style="33" customWidth="1"/>
    <col min="7901" max="7901" width="0.7109375" style="33" customWidth="1"/>
    <col min="7902" max="7902" width="17" style="33" customWidth="1"/>
    <col min="7903" max="7903" width="0.7109375" style="33" customWidth="1"/>
    <col min="7904" max="7904" width="17.42578125" style="33" customWidth="1"/>
    <col min="7905" max="7905" width="13" style="33" bestFit="1" customWidth="1"/>
    <col min="7906" max="7910" width="0" style="33" hidden="1" customWidth="1"/>
    <col min="7911" max="8149" width="10.140625" style="33"/>
    <col min="8150" max="8150" width="6.42578125" style="33" customWidth="1"/>
    <col min="8151" max="8151" width="26.7109375" style="33" customWidth="1"/>
    <col min="8152" max="8152" width="9" style="33" customWidth="1"/>
    <col min="8153" max="8153" width="0.7109375" style="33" customWidth="1"/>
    <col min="8154" max="8154" width="16.28515625" style="33" customWidth="1"/>
    <col min="8155" max="8155" width="0.7109375" style="33" customWidth="1"/>
    <col min="8156" max="8156" width="16.7109375" style="33" customWidth="1"/>
    <col min="8157" max="8157" width="0.7109375" style="33" customWidth="1"/>
    <col min="8158" max="8158" width="17" style="33" customWidth="1"/>
    <col min="8159" max="8159" width="0.7109375" style="33" customWidth="1"/>
    <col min="8160" max="8160" width="17.42578125" style="33" customWidth="1"/>
    <col min="8161" max="8161" width="13" style="33" bestFit="1" customWidth="1"/>
    <col min="8162" max="8166" width="0" style="33" hidden="1" customWidth="1"/>
    <col min="8167" max="8405" width="10.140625" style="33"/>
    <col min="8406" max="8406" width="6.42578125" style="33" customWidth="1"/>
    <col min="8407" max="8407" width="26.7109375" style="33" customWidth="1"/>
    <col min="8408" max="8408" width="9" style="33" customWidth="1"/>
    <col min="8409" max="8409" width="0.7109375" style="33" customWidth="1"/>
    <col min="8410" max="8410" width="16.28515625" style="33" customWidth="1"/>
    <col min="8411" max="8411" width="0.7109375" style="33" customWidth="1"/>
    <col min="8412" max="8412" width="16.7109375" style="33" customWidth="1"/>
    <col min="8413" max="8413" width="0.7109375" style="33" customWidth="1"/>
    <col min="8414" max="8414" width="17" style="33" customWidth="1"/>
    <col min="8415" max="8415" width="0.7109375" style="33" customWidth="1"/>
    <col min="8416" max="8416" width="17.42578125" style="33" customWidth="1"/>
    <col min="8417" max="8417" width="13" style="33" bestFit="1" customWidth="1"/>
    <col min="8418" max="8422" width="0" style="33" hidden="1" customWidth="1"/>
    <col min="8423" max="8661" width="10.140625" style="33"/>
    <col min="8662" max="8662" width="6.42578125" style="33" customWidth="1"/>
    <col min="8663" max="8663" width="26.7109375" style="33" customWidth="1"/>
    <col min="8664" max="8664" width="9" style="33" customWidth="1"/>
    <col min="8665" max="8665" width="0.7109375" style="33" customWidth="1"/>
    <col min="8666" max="8666" width="16.28515625" style="33" customWidth="1"/>
    <col min="8667" max="8667" width="0.7109375" style="33" customWidth="1"/>
    <col min="8668" max="8668" width="16.7109375" style="33" customWidth="1"/>
    <col min="8669" max="8669" width="0.7109375" style="33" customWidth="1"/>
    <col min="8670" max="8670" width="17" style="33" customWidth="1"/>
    <col min="8671" max="8671" width="0.7109375" style="33" customWidth="1"/>
    <col min="8672" max="8672" width="17.42578125" style="33" customWidth="1"/>
    <col min="8673" max="8673" width="13" style="33" bestFit="1" customWidth="1"/>
    <col min="8674" max="8678" width="0" style="33" hidden="1" customWidth="1"/>
    <col min="8679" max="8917" width="10.140625" style="33"/>
    <col min="8918" max="8918" width="6.42578125" style="33" customWidth="1"/>
    <col min="8919" max="8919" width="26.7109375" style="33" customWidth="1"/>
    <col min="8920" max="8920" width="9" style="33" customWidth="1"/>
    <col min="8921" max="8921" width="0.7109375" style="33" customWidth="1"/>
    <col min="8922" max="8922" width="16.28515625" style="33" customWidth="1"/>
    <col min="8923" max="8923" width="0.7109375" style="33" customWidth="1"/>
    <col min="8924" max="8924" width="16.7109375" style="33" customWidth="1"/>
    <col min="8925" max="8925" width="0.7109375" style="33" customWidth="1"/>
    <col min="8926" max="8926" width="17" style="33" customWidth="1"/>
    <col min="8927" max="8927" width="0.7109375" style="33" customWidth="1"/>
    <col min="8928" max="8928" width="17.42578125" style="33" customWidth="1"/>
    <col min="8929" max="8929" width="13" style="33" bestFit="1" customWidth="1"/>
    <col min="8930" max="8934" width="0" style="33" hidden="1" customWidth="1"/>
    <col min="8935" max="9173" width="10.140625" style="33"/>
    <col min="9174" max="9174" width="6.42578125" style="33" customWidth="1"/>
    <col min="9175" max="9175" width="26.7109375" style="33" customWidth="1"/>
    <col min="9176" max="9176" width="9" style="33" customWidth="1"/>
    <col min="9177" max="9177" width="0.7109375" style="33" customWidth="1"/>
    <col min="9178" max="9178" width="16.28515625" style="33" customWidth="1"/>
    <col min="9179" max="9179" width="0.7109375" style="33" customWidth="1"/>
    <col min="9180" max="9180" width="16.7109375" style="33" customWidth="1"/>
    <col min="9181" max="9181" width="0.7109375" style="33" customWidth="1"/>
    <col min="9182" max="9182" width="17" style="33" customWidth="1"/>
    <col min="9183" max="9183" width="0.7109375" style="33" customWidth="1"/>
    <col min="9184" max="9184" width="17.42578125" style="33" customWidth="1"/>
    <col min="9185" max="9185" width="13" style="33" bestFit="1" customWidth="1"/>
    <col min="9186" max="9190" width="0" style="33" hidden="1" customWidth="1"/>
    <col min="9191" max="9429" width="10.140625" style="33"/>
    <col min="9430" max="9430" width="6.42578125" style="33" customWidth="1"/>
    <col min="9431" max="9431" width="26.7109375" style="33" customWidth="1"/>
    <col min="9432" max="9432" width="9" style="33" customWidth="1"/>
    <col min="9433" max="9433" width="0.7109375" style="33" customWidth="1"/>
    <col min="9434" max="9434" width="16.28515625" style="33" customWidth="1"/>
    <col min="9435" max="9435" width="0.7109375" style="33" customWidth="1"/>
    <col min="9436" max="9436" width="16.7109375" style="33" customWidth="1"/>
    <col min="9437" max="9437" width="0.7109375" style="33" customWidth="1"/>
    <col min="9438" max="9438" width="17" style="33" customWidth="1"/>
    <col min="9439" max="9439" width="0.7109375" style="33" customWidth="1"/>
    <col min="9440" max="9440" width="17.42578125" style="33" customWidth="1"/>
    <col min="9441" max="9441" width="13" style="33" bestFit="1" customWidth="1"/>
    <col min="9442" max="9446" width="0" style="33" hidden="1" customWidth="1"/>
    <col min="9447" max="9685" width="10.140625" style="33"/>
    <col min="9686" max="9686" width="6.42578125" style="33" customWidth="1"/>
    <col min="9687" max="9687" width="26.7109375" style="33" customWidth="1"/>
    <col min="9688" max="9688" width="9" style="33" customWidth="1"/>
    <col min="9689" max="9689" width="0.7109375" style="33" customWidth="1"/>
    <col min="9690" max="9690" width="16.28515625" style="33" customWidth="1"/>
    <col min="9691" max="9691" width="0.7109375" style="33" customWidth="1"/>
    <col min="9692" max="9692" width="16.7109375" style="33" customWidth="1"/>
    <col min="9693" max="9693" width="0.7109375" style="33" customWidth="1"/>
    <col min="9694" max="9694" width="17" style="33" customWidth="1"/>
    <col min="9695" max="9695" width="0.7109375" style="33" customWidth="1"/>
    <col min="9696" max="9696" width="17.42578125" style="33" customWidth="1"/>
    <col min="9697" max="9697" width="13" style="33" bestFit="1" customWidth="1"/>
    <col min="9698" max="9702" width="0" style="33" hidden="1" customWidth="1"/>
    <col min="9703" max="9941" width="10.140625" style="33"/>
    <col min="9942" max="9942" width="6.42578125" style="33" customWidth="1"/>
    <col min="9943" max="9943" width="26.7109375" style="33" customWidth="1"/>
    <col min="9944" max="9944" width="9" style="33" customWidth="1"/>
    <col min="9945" max="9945" width="0.7109375" style="33" customWidth="1"/>
    <col min="9946" max="9946" width="16.28515625" style="33" customWidth="1"/>
    <col min="9947" max="9947" width="0.7109375" style="33" customWidth="1"/>
    <col min="9948" max="9948" width="16.7109375" style="33" customWidth="1"/>
    <col min="9949" max="9949" width="0.7109375" style="33" customWidth="1"/>
    <col min="9950" max="9950" width="17" style="33" customWidth="1"/>
    <col min="9951" max="9951" width="0.7109375" style="33" customWidth="1"/>
    <col min="9952" max="9952" width="17.42578125" style="33" customWidth="1"/>
    <col min="9953" max="9953" width="13" style="33" bestFit="1" customWidth="1"/>
    <col min="9954" max="9958" width="0" style="33" hidden="1" customWidth="1"/>
    <col min="9959" max="10197" width="10.140625" style="33"/>
    <col min="10198" max="10198" width="6.42578125" style="33" customWidth="1"/>
    <col min="10199" max="10199" width="26.7109375" style="33" customWidth="1"/>
    <col min="10200" max="10200" width="9" style="33" customWidth="1"/>
    <col min="10201" max="10201" width="0.7109375" style="33" customWidth="1"/>
    <col min="10202" max="10202" width="16.28515625" style="33" customWidth="1"/>
    <col min="10203" max="10203" width="0.7109375" style="33" customWidth="1"/>
    <col min="10204" max="10204" width="16.7109375" style="33" customWidth="1"/>
    <col min="10205" max="10205" width="0.7109375" style="33" customWidth="1"/>
    <col min="10206" max="10206" width="17" style="33" customWidth="1"/>
    <col min="10207" max="10207" width="0.7109375" style="33" customWidth="1"/>
    <col min="10208" max="10208" width="17.42578125" style="33" customWidth="1"/>
    <col min="10209" max="10209" width="13" style="33" bestFit="1" customWidth="1"/>
    <col min="10210" max="10214" width="0" style="33" hidden="1" customWidth="1"/>
    <col min="10215" max="10453" width="10.140625" style="33"/>
    <col min="10454" max="10454" width="6.42578125" style="33" customWidth="1"/>
    <col min="10455" max="10455" width="26.7109375" style="33" customWidth="1"/>
    <col min="10456" max="10456" width="9" style="33" customWidth="1"/>
    <col min="10457" max="10457" width="0.7109375" style="33" customWidth="1"/>
    <col min="10458" max="10458" width="16.28515625" style="33" customWidth="1"/>
    <col min="10459" max="10459" width="0.7109375" style="33" customWidth="1"/>
    <col min="10460" max="10460" width="16.7109375" style="33" customWidth="1"/>
    <col min="10461" max="10461" width="0.7109375" style="33" customWidth="1"/>
    <col min="10462" max="10462" width="17" style="33" customWidth="1"/>
    <col min="10463" max="10463" width="0.7109375" style="33" customWidth="1"/>
    <col min="10464" max="10464" width="17.42578125" style="33" customWidth="1"/>
    <col min="10465" max="10465" width="13" style="33" bestFit="1" customWidth="1"/>
    <col min="10466" max="10470" width="0" style="33" hidden="1" customWidth="1"/>
    <col min="10471" max="10709" width="10.140625" style="33"/>
    <col min="10710" max="10710" width="6.42578125" style="33" customWidth="1"/>
    <col min="10711" max="10711" width="26.7109375" style="33" customWidth="1"/>
    <col min="10712" max="10712" width="9" style="33" customWidth="1"/>
    <col min="10713" max="10713" width="0.7109375" style="33" customWidth="1"/>
    <col min="10714" max="10714" width="16.28515625" style="33" customWidth="1"/>
    <col min="10715" max="10715" width="0.7109375" style="33" customWidth="1"/>
    <col min="10716" max="10716" width="16.7109375" style="33" customWidth="1"/>
    <col min="10717" max="10717" width="0.7109375" style="33" customWidth="1"/>
    <col min="10718" max="10718" width="17" style="33" customWidth="1"/>
    <col min="10719" max="10719" width="0.7109375" style="33" customWidth="1"/>
    <col min="10720" max="10720" width="17.42578125" style="33" customWidth="1"/>
    <col min="10721" max="10721" width="13" style="33" bestFit="1" customWidth="1"/>
    <col min="10722" max="10726" width="0" style="33" hidden="1" customWidth="1"/>
    <col min="10727" max="10965" width="10.140625" style="33"/>
    <col min="10966" max="10966" width="6.42578125" style="33" customWidth="1"/>
    <col min="10967" max="10967" width="26.7109375" style="33" customWidth="1"/>
    <col min="10968" max="10968" width="9" style="33" customWidth="1"/>
    <col min="10969" max="10969" width="0.7109375" style="33" customWidth="1"/>
    <col min="10970" max="10970" width="16.28515625" style="33" customWidth="1"/>
    <col min="10971" max="10971" width="0.7109375" style="33" customWidth="1"/>
    <col min="10972" max="10972" width="16.7109375" style="33" customWidth="1"/>
    <col min="10973" max="10973" width="0.7109375" style="33" customWidth="1"/>
    <col min="10974" max="10974" width="17" style="33" customWidth="1"/>
    <col min="10975" max="10975" width="0.7109375" style="33" customWidth="1"/>
    <col min="10976" max="10976" width="17.42578125" style="33" customWidth="1"/>
    <col min="10977" max="10977" width="13" style="33" bestFit="1" customWidth="1"/>
    <col min="10978" max="10982" width="0" style="33" hidden="1" customWidth="1"/>
    <col min="10983" max="11221" width="10.140625" style="33"/>
    <col min="11222" max="11222" width="6.42578125" style="33" customWidth="1"/>
    <col min="11223" max="11223" width="26.7109375" style="33" customWidth="1"/>
    <col min="11224" max="11224" width="9" style="33" customWidth="1"/>
    <col min="11225" max="11225" width="0.7109375" style="33" customWidth="1"/>
    <col min="11226" max="11226" width="16.28515625" style="33" customWidth="1"/>
    <col min="11227" max="11227" width="0.7109375" style="33" customWidth="1"/>
    <col min="11228" max="11228" width="16.7109375" style="33" customWidth="1"/>
    <col min="11229" max="11229" width="0.7109375" style="33" customWidth="1"/>
    <col min="11230" max="11230" width="17" style="33" customWidth="1"/>
    <col min="11231" max="11231" width="0.7109375" style="33" customWidth="1"/>
    <col min="11232" max="11232" width="17.42578125" style="33" customWidth="1"/>
    <col min="11233" max="11233" width="13" style="33" bestFit="1" customWidth="1"/>
    <col min="11234" max="11238" width="0" style="33" hidden="1" customWidth="1"/>
    <col min="11239" max="11477" width="10.140625" style="33"/>
    <col min="11478" max="11478" width="6.42578125" style="33" customWidth="1"/>
    <col min="11479" max="11479" width="26.7109375" style="33" customWidth="1"/>
    <col min="11480" max="11480" width="9" style="33" customWidth="1"/>
    <col min="11481" max="11481" width="0.7109375" style="33" customWidth="1"/>
    <col min="11482" max="11482" width="16.28515625" style="33" customWidth="1"/>
    <col min="11483" max="11483" width="0.7109375" style="33" customWidth="1"/>
    <col min="11484" max="11484" width="16.7109375" style="33" customWidth="1"/>
    <col min="11485" max="11485" width="0.7109375" style="33" customWidth="1"/>
    <col min="11486" max="11486" width="17" style="33" customWidth="1"/>
    <col min="11487" max="11487" width="0.7109375" style="33" customWidth="1"/>
    <col min="11488" max="11488" width="17.42578125" style="33" customWidth="1"/>
    <col min="11489" max="11489" width="13" style="33" bestFit="1" customWidth="1"/>
    <col min="11490" max="11494" width="0" style="33" hidden="1" customWidth="1"/>
    <col min="11495" max="11733" width="10.140625" style="33"/>
    <col min="11734" max="11734" width="6.42578125" style="33" customWidth="1"/>
    <col min="11735" max="11735" width="26.7109375" style="33" customWidth="1"/>
    <col min="11736" max="11736" width="9" style="33" customWidth="1"/>
    <col min="11737" max="11737" width="0.7109375" style="33" customWidth="1"/>
    <col min="11738" max="11738" width="16.28515625" style="33" customWidth="1"/>
    <col min="11739" max="11739" width="0.7109375" style="33" customWidth="1"/>
    <col min="11740" max="11740" width="16.7109375" style="33" customWidth="1"/>
    <col min="11741" max="11741" width="0.7109375" style="33" customWidth="1"/>
    <col min="11742" max="11742" width="17" style="33" customWidth="1"/>
    <col min="11743" max="11743" width="0.7109375" style="33" customWidth="1"/>
    <col min="11744" max="11744" width="17.42578125" style="33" customWidth="1"/>
    <col min="11745" max="11745" width="13" style="33" bestFit="1" customWidth="1"/>
    <col min="11746" max="11750" width="0" style="33" hidden="1" customWidth="1"/>
    <col min="11751" max="11989" width="10.140625" style="33"/>
    <col min="11990" max="11990" width="6.42578125" style="33" customWidth="1"/>
    <col min="11991" max="11991" width="26.7109375" style="33" customWidth="1"/>
    <col min="11992" max="11992" width="9" style="33" customWidth="1"/>
    <col min="11993" max="11993" width="0.7109375" style="33" customWidth="1"/>
    <col min="11994" max="11994" width="16.28515625" style="33" customWidth="1"/>
    <col min="11995" max="11995" width="0.7109375" style="33" customWidth="1"/>
    <col min="11996" max="11996" width="16.7109375" style="33" customWidth="1"/>
    <col min="11997" max="11997" width="0.7109375" style="33" customWidth="1"/>
    <col min="11998" max="11998" width="17" style="33" customWidth="1"/>
    <col min="11999" max="11999" width="0.7109375" style="33" customWidth="1"/>
    <col min="12000" max="12000" width="17.42578125" style="33" customWidth="1"/>
    <col min="12001" max="12001" width="13" style="33" bestFit="1" customWidth="1"/>
    <col min="12002" max="12006" width="0" style="33" hidden="1" customWidth="1"/>
    <col min="12007" max="12245" width="10.140625" style="33"/>
    <col min="12246" max="12246" width="6.42578125" style="33" customWidth="1"/>
    <col min="12247" max="12247" width="26.7109375" style="33" customWidth="1"/>
    <col min="12248" max="12248" width="9" style="33" customWidth="1"/>
    <col min="12249" max="12249" width="0.7109375" style="33" customWidth="1"/>
    <col min="12250" max="12250" width="16.28515625" style="33" customWidth="1"/>
    <col min="12251" max="12251" width="0.7109375" style="33" customWidth="1"/>
    <col min="12252" max="12252" width="16.7109375" style="33" customWidth="1"/>
    <col min="12253" max="12253" width="0.7109375" style="33" customWidth="1"/>
    <col min="12254" max="12254" width="17" style="33" customWidth="1"/>
    <col min="12255" max="12255" width="0.7109375" style="33" customWidth="1"/>
    <col min="12256" max="12256" width="17.42578125" style="33" customWidth="1"/>
    <col min="12257" max="12257" width="13" style="33" bestFit="1" customWidth="1"/>
    <col min="12258" max="12262" width="0" style="33" hidden="1" customWidth="1"/>
    <col min="12263" max="12501" width="10.140625" style="33"/>
    <col min="12502" max="12502" width="6.42578125" style="33" customWidth="1"/>
    <col min="12503" max="12503" width="26.7109375" style="33" customWidth="1"/>
    <col min="12504" max="12504" width="9" style="33" customWidth="1"/>
    <col min="12505" max="12505" width="0.7109375" style="33" customWidth="1"/>
    <col min="12506" max="12506" width="16.28515625" style="33" customWidth="1"/>
    <col min="12507" max="12507" width="0.7109375" style="33" customWidth="1"/>
    <col min="12508" max="12508" width="16.7109375" style="33" customWidth="1"/>
    <col min="12509" max="12509" width="0.7109375" style="33" customWidth="1"/>
    <col min="12510" max="12510" width="17" style="33" customWidth="1"/>
    <col min="12511" max="12511" width="0.7109375" style="33" customWidth="1"/>
    <col min="12512" max="12512" width="17.42578125" style="33" customWidth="1"/>
    <col min="12513" max="12513" width="13" style="33" bestFit="1" customWidth="1"/>
    <col min="12514" max="12518" width="0" style="33" hidden="1" customWidth="1"/>
    <col min="12519" max="12757" width="10.140625" style="33"/>
    <col min="12758" max="12758" width="6.42578125" style="33" customWidth="1"/>
    <col min="12759" max="12759" width="26.7109375" style="33" customWidth="1"/>
    <col min="12760" max="12760" width="9" style="33" customWidth="1"/>
    <col min="12761" max="12761" width="0.7109375" style="33" customWidth="1"/>
    <col min="12762" max="12762" width="16.28515625" style="33" customWidth="1"/>
    <col min="12763" max="12763" width="0.7109375" style="33" customWidth="1"/>
    <col min="12764" max="12764" width="16.7109375" style="33" customWidth="1"/>
    <col min="12765" max="12765" width="0.7109375" style="33" customWidth="1"/>
    <col min="12766" max="12766" width="17" style="33" customWidth="1"/>
    <col min="12767" max="12767" width="0.7109375" style="33" customWidth="1"/>
    <col min="12768" max="12768" width="17.42578125" style="33" customWidth="1"/>
    <col min="12769" max="12769" width="13" style="33" bestFit="1" customWidth="1"/>
    <col min="12770" max="12774" width="0" style="33" hidden="1" customWidth="1"/>
    <col min="12775" max="13013" width="10.140625" style="33"/>
    <col min="13014" max="13014" width="6.42578125" style="33" customWidth="1"/>
    <col min="13015" max="13015" width="26.7109375" style="33" customWidth="1"/>
    <col min="13016" max="13016" width="9" style="33" customWidth="1"/>
    <col min="13017" max="13017" width="0.7109375" style="33" customWidth="1"/>
    <col min="13018" max="13018" width="16.28515625" style="33" customWidth="1"/>
    <col min="13019" max="13019" width="0.7109375" style="33" customWidth="1"/>
    <col min="13020" max="13020" width="16.7109375" style="33" customWidth="1"/>
    <col min="13021" max="13021" width="0.7109375" style="33" customWidth="1"/>
    <col min="13022" max="13022" width="17" style="33" customWidth="1"/>
    <col min="13023" max="13023" width="0.7109375" style="33" customWidth="1"/>
    <col min="13024" max="13024" width="17.42578125" style="33" customWidth="1"/>
    <col min="13025" max="13025" width="13" style="33" bestFit="1" customWidth="1"/>
    <col min="13026" max="13030" width="0" style="33" hidden="1" customWidth="1"/>
    <col min="13031" max="13269" width="10.140625" style="33"/>
    <col min="13270" max="13270" width="6.42578125" style="33" customWidth="1"/>
    <col min="13271" max="13271" width="26.7109375" style="33" customWidth="1"/>
    <col min="13272" max="13272" width="9" style="33" customWidth="1"/>
    <col min="13273" max="13273" width="0.7109375" style="33" customWidth="1"/>
    <col min="13274" max="13274" width="16.28515625" style="33" customWidth="1"/>
    <col min="13275" max="13275" width="0.7109375" style="33" customWidth="1"/>
    <col min="13276" max="13276" width="16.7109375" style="33" customWidth="1"/>
    <col min="13277" max="13277" width="0.7109375" style="33" customWidth="1"/>
    <col min="13278" max="13278" width="17" style="33" customWidth="1"/>
    <col min="13279" max="13279" width="0.7109375" style="33" customWidth="1"/>
    <col min="13280" max="13280" width="17.42578125" style="33" customWidth="1"/>
    <col min="13281" max="13281" width="13" style="33" bestFit="1" customWidth="1"/>
    <col min="13282" max="13286" width="0" style="33" hidden="1" customWidth="1"/>
    <col min="13287" max="13525" width="10.140625" style="33"/>
    <col min="13526" max="13526" width="6.42578125" style="33" customWidth="1"/>
    <col min="13527" max="13527" width="26.7109375" style="33" customWidth="1"/>
    <col min="13528" max="13528" width="9" style="33" customWidth="1"/>
    <col min="13529" max="13529" width="0.7109375" style="33" customWidth="1"/>
    <col min="13530" max="13530" width="16.28515625" style="33" customWidth="1"/>
    <col min="13531" max="13531" width="0.7109375" style="33" customWidth="1"/>
    <col min="13532" max="13532" width="16.7109375" style="33" customWidth="1"/>
    <col min="13533" max="13533" width="0.7109375" style="33" customWidth="1"/>
    <col min="13534" max="13534" width="17" style="33" customWidth="1"/>
    <col min="13535" max="13535" width="0.7109375" style="33" customWidth="1"/>
    <col min="13536" max="13536" width="17.42578125" style="33" customWidth="1"/>
    <col min="13537" max="13537" width="13" style="33" bestFit="1" customWidth="1"/>
    <col min="13538" max="13542" width="0" style="33" hidden="1" customWidth="1"/>
    <col min="13543" max="13781" width="10.140625" style="33"/>
    <col min="13782" max="13782" width="6.42578125" style="33" customWidth="1"/>
    <col min="13783" max="13783" width="26.7109375" style="33" customWidth="1"/>
    <col min="13784" max="13784" width="9" style="33" customWidth="1"/>
    <col min="13785" max="13785" width="0.7109375" style="33" customWidth="1"/>
    <col min="13786" max="13786" width="16.28515625" style="33" customWidth="1"/>
    <col min="13787" max="13787" width="0.7109375" style="33" customWidth="1"/>
    <col min="13788" max="13788" width="16.7109375" style="33" customWidth="1"/>
    <col min="13789" max="13789" width="0.7109375" style="33" customWidth="1"/>
    <col min="13790" max="13790" width="17" style="33" customWidth="1"/>
    <col min="13791" max="13791" width="0.7109375" style="33" customWidth="1"/>
    <col min="13792" max="13792" width="17.42578125" style="33" customWidth="1"/>
    <col min="13793" max="13793" width="13" style="33" bestFit="1" customWidth="1"/>
    <col min="13794" max="13798" width="0" style="33" hidden="1" customWidth="1"/>
    <col min="13799" max="14037" width="10.140625" style="33"/>
    <col min="14038" max="14038" width="6.42578125" style="33" customWidth="1"/>
    <col min="14039" max="14039" width="26.7109375" style="33" customWidth="1"/>
    <col min="14040" max="14040" width="9" style="33" customWidth="1"/>
    <col min="14041" max="14041" width="0.7109375" style="33" customWidth="1"/>
    <col min="14042" max="14042" width="16.28515625" style="33" customWidth="1"/>
    <col min="14043" max="14043" width="0.7109375" style="33" customWidth="1"/>
    <col min="14044" max="14044" width="16.7109375" style="33" customWidth="1"/>
    <col min="14045" max="14045" width="0.7109375" style="33" customWidth="1"/>
    <col min="14046" max="14046" width="17" style="33" customWidth="1"/>
    <col min="14047" max="14047" width="0.7109375" style="33" customWidth="1"/>
    <col min="14048" max="14048" width="17.42578125" style="33" customWidth="1"/>
    <col min="14049" max="14049" width="13" style="33" bestFit="1" customWidth="1"/>
    <col min="14050" max="14054" width="0" style="33" hidden="1" customWidth="1"/>
    <col min="14055" max="14293" width="10.140625" style="33"/>
    <col min="14294" max="14294" width="6.42578125" style="33" customWidth="1"/>
    <col min="14295" max="14295" width="26.7109375" style="33" customWidth="1"/>
    <col min="14296" max="14296" width="9" style="33" customWidth="1"/>
    <col min="14297" max="14297" width="0.7109375" style="33" customWidth="1"/>
    <col min="14298" max="14298" width="16.28515625" style="33" customWidth="1"/>
    <col min="14299" max="14299" width="0.7109375" style="33" customWidth="1"/>
    <col min="14300" max="14300" width="16.7109375" style="33" customWidth="1"/>
    <col min="14301" max="14301" width="0.7109375" style="33" customWidth="1"/>
    <col min="14302" max="14302" width="17" style="33" customWidth="1"/>
    <col min="14303" max="14303" width="0.7109375" style="33" customWidth="1"/>
    <col min="14304" max="14304" width="17.42578125" style="33" customWidth="1"/>
    <col min="14305" max="14305" width="13" style="33" bestFit="1" customWidth="1"/>
    <col min="14306" max="14310" width="0" style="33" hidden="1" customWidth="1"/>
    <col min="14311" max="14549" width="10.140625" style="33"/>
    <col min="14550" max="14550" width="6.42578125" style="33" customWidth="1"/>
    <col min="14551" max="14551" width="26.7109375" style="33" customWidth="1"/>
    <col min="14552" max="14552" width="9" style="33" customWidth="1"/>
    <col min="14553" max="14553" width="0.7109375" style="33" customWidth="1"/>
    <col min="14554" max="14554" width="16.28515625" style="33" customWidth="1"/>
    <col min="14555" max="14555" width="0.7109375" style="33" customWidth="1"/>
    <col min="14556" max="14556" width="16.7109375" style="33" customWidth="1"/>
    <col min="14557" max="14557" width="0.7109375" style="33" customWidth="1"/>
    <col min="14558" max="14558" width="17" style="33" customWidth="1"/>
    <col min="14559" max="14559" width="0.7109375" style="33" customWidth="1"/>
    <col min="14560" max="14560" width="17.42578125" style="33" customWidth="1"/>
    <col min="14561" max="14561" width="13" style="33" bestFit="1" customWidth="1"/>
    <col min="14562" max="14566" width="0" style="33" hidden="1" customWidth="1"/>
    <col min="14567" max="14805" width="10.140625" style="33"/>
    <col min="14806" max="14806" width="6.42578125" style="33" customWidth="1"/>
    <col min="14807" max="14807" width="26.7109375" style="33" customWidth="1"/>
    <col min="14808" max="14808" width="9" style="33" customWidth="1"/>
    <col min="14809" max="14809" width="0.7109375" style="33" customWidth="1"/>
    <col min="14810" max="14810" width="16.28515625" style="33" customWidth="1"/>
    <col min="14811" max="14811" width="0.7109375" style="33" customWidth="1"/>
    <col min="14812" max="14812" width="16.7109375" style="33" customWidth="1"/>
    <col min="14813" max="14813" width="0.7109375" style="33" customWidth="1"/>
    <col min="14814" max="14814" width="17" style="33" customWidth="1"/>
    <col min="14815" max="14815" width="0.7109375" style="33" customWidth="1"/>
    <col min="14816" max="14816" width="17.42578125" style="33" customWidth="1"/>
    <col min="14817" max="14817" width="13" style="33" bestFit="1" customWidth="1"/>
    <col min="14818" max="14822" width="0" style="33" hidden="1" customWidth="1"/>
    <col min="14823" max="15061" width="10.140625" style="33"/>
    <col min="15062" max="15062" width="6.42578125" style="33" customWidth="1"/>
    <col min="15063" max="15063" width="26.7109375" style="33" customWidth="1"/>
    <col min="15064" max="15064" width="9" style="33" customWidth="1"/>
    <col min="15065" max="15065" width="0.7109375" style="33" customWidth="1"/>
    <col min="15066" max="15066" width="16.28515625" style="33" customWidth="1"/>
    <col min="15067" max="15067" width="0.7109375" style="33" customWidth="1"/>
    <col min="15068" max="15068" width="16.7109375" style="33" customWidth="1"/>
    <col min="15069" max="15069" width="0.7109375" style="33" customWidth="1"/>
    <col min="15070" max="15070" width="17" style="33" customWidth="1"/>
    <col min="15071" max="15071" width="0.7109375" style="33" customWidth="1"/>
    <col min="15072" max="15072" width="17.42578125" style="33" customWidth="1"/>
    <col min="15073" max="15073" width="13" style="33" bestFit="1" customWidth="1"/>
    <col min="15074" max="15078" width="0" style="33" hidden="1" customWidth="1"/>
    <col min="15079" max="15317" width="10.140625" style="33"/>
    <col min="15318" max="15318" width="6.42578125" style="33" customWidth="1"/>
    <col min="15319" max="15319" width="26.7109375" style="33" customWidth="1"/>
    <col min="15320" max="15320" width="9" style="33" customWidth="1"/>
    <col min="15321" max="15321" width="0.7109375" style="33" customWidth="1"/>
    <col min="15322" max="15322" width="16.28515625" style="33" customWidth="1"/>
    <col min="15323" max="15323" width="0.7109375" style="33" customWidth="1"/>
    <col min="15324" max="15324" width="16.7109375" style="33" customWidth="1"/>
    <col min="15325" max="15325" width="0.7109375" style="33" customWidth="1"/>
    <col min="15326" max="15326" width="17" style="33" customWidth="1"/>
    <col min="15327" max="15327" width="0.7109375" style="33" customWidth="1"/>
    <col min="15328" max="15328" width="17.42578125" style="33" customWidth="1"/>
    <col min="15329" max="15329" width="13" style="33" bestFit="1" customWidth="1"/>
    <col min="15330" max="15334" width="0" style="33" hidden="1" customWidth="1"/>
    <col min="15335" max="15573" width="10.140625" style="33"/>
    <col min="15574" max="15574" width="6.42578125" style="33" customWidth="1"/>
    <col min="15575" max="15575" width="26.7109375" style="33" customWidth="1"/>
    <col min="15576" max="15576" width="9" style="33" customWidth="1"/>
    <col min="15577" max="15577" width="0.7109375" style="33" customWidth="1"/>
    <col min="15578" max="15578" width="16.28515625" style="33" customWidth="1"/>
    <col min="15579" max="15579" width="0.7109375" style="33" customWidth="1"/>
    <col min="15580" max="15580" width="16.7109375" style="33" customWidth="1"/>
    <col min="15581" max="15581" width="0.7109375" style="33" customWidth="1"/>
    <col min="15582" max="15582" width="17" style="33" customWidth="1"/>
    <col min="15583" max="15583" width="0.7109375" style="33" customWidth="1"/>
    <col min="15584" max="15584" width="17.42578125" style="33" customWidth="1"/>
    <col min="15585" max="15585" width="13" style="33" bestFit="1" customWidth="1"/>
    <col min="15586" max="15590" width="0" style="33" hidden="1" customWidth="1"/>
    <col min="15591" max="15829" width="10.140625" style="33"/>
    <col min="15830" max="15830" width="6.42578125" style="33" customWidth="1"/>
    <col min="15831" max="15831" width="26.7109375" style="33" customWidth="1"/>
    <col min="15832" max="15832" width="9" style="33" customWidth="1"/>
    <col min="15833" max="15833" width="0.7109375" style="33" customWidth="1"/>
    <col min="15834" max="15834" width="16.28515625" style="33" customWidth="1"/>
    <col min="15835" max="15835" width="0.7109375" style="33" customWidth="1"/>
    <col min="15836" max="15836" width="16.7109375" style="33" customWidth="1"/>
    <col min="15837" max="15837" width="0.7109375" style="33" customWidth="1"/>
    <col min="15838" max="15838" width="17" style="33" customWidth="1"/>
    <col min="15839" max="15839" width="0.7109375" style="33" customWidth="1"/>
    <col min="15840" max="15840" width="17.42578125" style="33" customWidth="1"/>
    <col min="15841" max="15841" width="13" style="33" bestFit="1" customWidth="1"/>
    <col min="15842" max="15846" width="0" style="33" hidden="1" customWidth="1"/>
    <col min="15847" max="16085" width="10.140625" style="33"/>
    <col min="16086" max="16086" width="6.42578125" style="33" customWidth="1"/>
    <col min="16087" max="16087" width="26.7109375" style="33" customWidth="1"/>
    <col min="16088" max="16088" width="9" style="33" customWidth="1"/>
    <col min="16089" max="16089" width="0.7109375" style="33" customWidth="1"/>
    <col min="16090" max="16090" width="16.28515625" style="33" customWidth="1"/>
    <col min="16091" max="16091" width="0.7109375" style="33" customWidth="1"/>
    <col min="16092" max="16092" width="16.7109375" style="33" customWidth="1"/>
    <col min="16093" max="16093" width="0.7109375" style="33" customWidth="1"/>
    <col min="16094" max="16094" width="17" style="33" customWidth="1"/>
    <col min="16095" max="16095" width="0.7109375" style="33" customWidth="1"/>
    <col min="16096" max="16096" width="17.42578125" style="33" customWidth="1"/>
    <col min="16097" max="16097" width="13" style="33" bestFit="1" customWidth="1"/>
    <col min="16098" max="16102" width="0" style="33" hidden="1" customWidth="1"/>
    <col min="16103" max="16384" width="10.140625" style="33"/>
  </cols>
  <sheetData>
    <row r="1" spans="1:16" s="129" customFormat="1" ht="24.95" customHeight="1">
      <c r="A1" s="3" t="s">
        <v>0</v>
      </c>
    </row>
    <row r="2" spans="1:16" s="129" customFormat="1" ht="24.95" customHeight="1">
      <c r="A2" s="3" t="s">
        <v>83</v>
      </c>
    </row>
    <row r="3" spans="1:16" s="129" customFormat="1" ht="24.95" customHeight="1">
      <c r="A3" s="1" t="s">
        <v>84</v>
      </c>
    </row>
    <row r="4" spans="1:16" ht="24.95" customHeight="1"/>
    <row r="5" spans="1:16" ht="24.95" customHeight="1">
      <c r="J5" s="242" t="s">
        <v>3</v>
      </c>
      <c r="K5" s="242"/>
      <c r="L5" s="242"/>
      <c r="N5" s="242" t="s">
        <v>4</v>
      </c>
      <c r="O5" s="242"/>
      <c r="P5" s="242"/>
    </row>
    <row r="6" spans="1:16" ht="24.95" customHeight="1">
      <c r="H6" s="34" t="s">
        <v>5</v>
      </c>
      <c r="J6" s="184" t="s">
        <v>85</v>
      </c>
      <c r="L6" s="184" t="s">
        <v>86</v>
      </c>
      <c r="N6" s="184" t="s">
        <v>85</v>
      </c>
      <c r="P6" s="184" t="s">
        <v>86</v>
      </c>
    </row>
    <row r="7" spans="1:16" ht="24.95" customHeight="1">
      <c r="A7" s="35" t="s">
        <v>87</v>
      </c>
      <c r="H7" s="34"/>
      <c r="J7" s="185"/>
      <c r="K7" s="36"/>
      <c r="L7" s="185"/>
      <c r="M7" s="36"/>
      <c r="N7" s="185"/>
      <c r="O7" s="36"/>
      <c r="P7" s="185"/>
    </row>
    <row r="8" spans="1:16" ht="24.95" customHeight="1">
      <c r="A8" s="33" t="s">
        <v>88</v>
      </c>
      <c r="H8" s="34"/>
      <c r="J8" s="37">
        <v>157945</v>
      </c>
      <c r="K8" s="38"/>
      <c r="L8" s="38">
        <v>169264</v>
      </c>
      <c r="M8" s="36"/>
      <c r="N8" s="38">
        <v>92534</v>
      </c>
      <c r="O8" s="38"/>
      <c r="P8" s="38">
        <v>106664</v>
      </c>
    </row>
    <row r="9" spans="1:16" ht="24.95" customHeight="1">
      <c r="A9" s="33" t="s">
        <v>89</v>
      </c>
      <c r="H9" s="34"/>
      <c r="J9" s="37">
        <v>131250</v>
      </c>
      <c r="K9" s="38"/>
      <c r="L9" s="38">
        <v>210114</v>
      </c>
      <c r="M9" s="36"/>
      <c r="N9" s="38">
        <v>131250</v>
      </c>
      <c r="O9" s="38"/>
      <c r="P9" s="38">
        <v>210114</v>
      </c>
    </row>
    <row r="10" spans="1:16" ht="24.95" customHeight="1">
      <c r="B10" s="35" t="s">
        <v>90</v>
      </c>
      <c r="H10" s="34"/>
      <c r="J10" s="39">
        <f>SUM(J8:J9)</f>
        <v>289195</v>
      </c>
      <c r="K10" s="38"/>
      <c r="L10" s="39">
        <f>SUM(L8:L9)</f>
        <v>379378</v>
      </c>
      <c r="M10" s="36"/>
      <c r="N10" s="39">
        <f>SUM(N8:N9)</f>
        <v>223784</v>
      </c>
      <c r="O10" s="38"/>
      <c r="P10" s="39">
        <f>SUM(P8:P9)</f>
        <v>316778</v>
      </c>
    </row>
    <row r="11" spans="1:16" ht="9.9499999999999993" customHeight="1">
      <c r="A11" s="35"/>
      <c r="H11" s="34"/>
      <c r="J11" s="37"/>
      <c r="K11" s="38"/>
      <c r="L11" s="38"/>
      <c r="M11" s="36"/>
      <c r="N11" s="38"/>
      <c r="O11" s="38"/>
      <c r="P11" s="38"/>
    </row>
    <row r="12" spans="1:16" ht="24.95" customHeight="1">
      <c r="A12" s="35" t="s">
        <v>91</v>
      </c>
      <c r="H12" s="34"/>
      <c r="J12" s="37"/>
      <c r="K12" s="38"/>
      <c r="L12" s="38"/>
      <c r="M12" s="36"/>
      <c r="N12" s="38"/>
      <c r="O12" s="38"/>
      <c r="P12" s="38"/>
    </row>
    <row r="13" spans="1:16" ht="24.95" customHeight="1">
      <c r="A13" s="186" t="s">
        <v>92</v>
      </c>
      <c r="I13" s="40"/>
      <c r="J13" s="41">
        <v>-127154</v>
      </c>
      <c r="K13" s="38"/>
      <c r="L13" s="42">
        <v>-129591</v>
      </c>
      <c r="M13" s="38"/>
      <c r="N13" s="42">
        <v>-71134</v>
      </c>
      <c r="O13" s="38"/>
      <c r="P13" s="42">
        <v>-82198</v>
      </c>
    </row>
    <row r="14" spans="1:16" ht="24.95" customHeight="1">
      <c r="A14" s="186" t="s">
        <v>93</v>
      </c>
      <c r="I14" s="40"/>
      <c r="J14" s="41">
        <v>-126200</v>
      </c>
      <c r="K14" s="38"/>
      <c r="L14" s="42">
        <v>-193882</v>
      </c>
      <c r="M14" s="38"/>
      <c r="N14" s="42">
        <v>-125627</v>
      </c>
      <c r="O14" s="38"/>
      <c r="P14" s="42">
        <v>-193217</v>
      </c>
    </row>
    <row r="15" spans="1:16" ht="24.95" customHeight="1">
      <c r="B15" s="187" t="s">
        <v>94</v>
      </c>
      <c r="I15" s="40"/>
      <c r="J15" s="39">
        <f>SUM(J13:J14)</f>
        <v>-253354</v>
      </c>
      <c r="K15" s="38"/>
      <c r="L15" s="39">
        <f>SUM(L13:L14)</f>
        <v>-323473</v>
      </c>
      <c r="M15" s="38"/>
      <c r="N15" s="39">
        <f>SUM(N13:N14)</f>
        <v>-196761</v>
      </c>
      <c r="O15" s="38"/>
      <c r="P15" s="39">
        <f>SUM(P13:P14)</f>
        <v>-275415</v>
      </c>
    </row>
    <row r="16" spans="1:16" ht="9.9499999999999993" customHeight="1">
      <c r="A16" s="186"/>
      <c r="I16" s="40"/>
      <c r="J16" s="41"/>
      <c r="K16" s="38"/>
      <c r="L16" s="42"/>
      <c r="M16" s="38"/>
      <c r="N16" s="42"/>
      <c r="O16" s="38"/>
      <c r="P16" s="42"/>
    </row>
    <row r="17" spans="1:17" ht="24.95" customHeight="1">
      <c r="A17" s="35" t="s">
        <v>95</v>
      </c>
      <c r="I17" s="40">
        <f t="shared" ref="I17" si="0">SUM(I8:I13)</f>
        <v>0</v>
      </c>
      <c r="J17" s="38">
        <f>J10+J15</f>
        <v>35841</v>
      </c>
      <c r="K17" s="38"/>
      <c r="L17" s="38">
        <f>L10+L15</f>
        <v>55905</v>
      </c>
      <c r="M17" s="36"/>
      <c r="N17" s="38">
        <f>N10+N15</f>
        <v>27023</v>
      </c>
      <c r="O17" s="38"/>
      <c r="P17" s="38">
        <f>P10+P15</f>
        <v>41363</v>
      </c>
    </row>
    <row r="18" spans="1:17" ht="24.95" customHeight="1">
      <c r="A18" s="33" t="s">
        <v>96</v>
      </c>
      <c r="H18" s="34"/>
      <c r="I18" s="238"/>
      <c r="J18" s="239">
        <v>1409</v>
      </c>
      <c r="K18" s="38"/>
      <c r="L18" s="240">
        <v>1371</v>
      </c>
      <c r="M18" s="36"/>
      <c r="N18" s="240">
        <v>4327</v>
      </c>
      <c r="O18" s="38"/>
      <c r="P18" s="240">
        <v>2509</v>
      </c>
    </row>
    <row r="19" spans="1:17" ht="24.95" customHeight="1">
      <c r="A19" s="35" t="s">
        <v>97</v>
      </c>
      <c r="I19" s="43">
        <f t="shared" ref="I19" si="1">I17+I18</f>
        <v>0</v>
      </c>
      <c r="J19" s="39">
        <f>J17+J18</f>
        <v>37250</v>
      </c>
      <c r="K19" s="38"/>
      <c r="L19" s="44">
        <f>L17+L18</f>
        <v>57276</v>
      </c>
      <c r="M19" s="36"/>
      <c r="N19" s="44">
        <f>N17+N18</f>
        <v>31350</v>
      </c>
      <c r="O19" s="38"/>
      <c r="P19" s="44">
        <f>P17+P18</f>
        <v>43872</v>
      </c>
    </row>
    <row r="20" spans="1:17" ht="24.95" customHeight="1">
      <c r="A20" s="33" t="s">
        <v>98</v>
      </c>
      <c r="J20" s="37">
        <v>-16036</v>
      </c>
      <c r="K20" s="38"/>
      <c r="L20" s="38">
        <v>-19510</v>
      </c>
      <c r="M20" s="36"/>
      <c r="N20" s="38">
        <v>-11288</v>
      </c>
      <c r="O20" s="38"/>
      <c r="P20" s="38">
        <v>-15276</v>
      </c>
    </row>
    <row r="21" spans="1:17" ht="24.95" customHeight="1">
      <c r="A21" s="33" t="s">
        <v>99</v>
      </c>
      <c r="H21" s="34"/>
      <c r="J21" s="37">
        <v>-45314</v>
      </c>
      <c r="K21" s="38"/>
      <c r="L21" s="38">
        <v>-18193</v>
      </c>
      <c r="M21" s="36"/>
      <c r="N21" s="37">
        <v>-38064</v>
      </c>
      <c r="O21" s="38"/>
      <c r="P21" s="38">
        <v>-13158</v>
      </c>
    </row>
    <row r="22" spans="1:17" ht="24.95" customHeight="1">
      <c r="A22" s="33" t="s">
        <v>100</v>
      </c>
      <c r="H22" s="34"/>
      <c r="J22" s="37">
        <v>-1025</v>
      </c>
      <c r="K22" s="38"/>
      <c r="L22" s="38">
        <v>269</v>
      </c>
      <c r="M22" s="36"/>
      <c r="N22" s="38">
        <v>-1095</v>
      </c>
      <c r="O22" s="38"/>
      <c r="P22" s="38">
        <v>1547</v>
      </c>
    </row>
    <row r="23" spans="1:17" ht="24.95" customHeight="1">
      <c r="A23" s="35" t="s">
        <v>101</v>
      </c>
      <c r="H23" s="34"/>
      <c r="J23" s="130">
        <f>SUM(J19:J22)</f>
        <v>-25125</v>
      </c>
      <c r="K23" s="38"/>
      <c r="L23" s="45">
        <f>SUM(L19:L22)</f>
        <v>19842</v>
      </c>
      <c r="M23" s="36"/>
      <c r="N23" s="45">
        <f>SUM(N19:N22)</f>
        <v>-19097</v>
      </c>
      <c r="O23" s="38"/>
      <c r="P23" s="45">
        <f>SUM(P19:P22)</f>
        <v>16985</v>
      </c>
    </row>
    <row r="24" spans="1:17" ht="24.95" customHeight="1">
      <c r="A24" s="33" t="s">
        <v>102</v>
      </c>
      <c r="H24" s="34"/>
      <c r="J24" s="37">
        <v>-18192</v>
      </c>
      <c r="K24" s="38"/>
      <c r="L24" s="38">
        <v>-4050</v>
      </c>
      <c r="M24" s="36"/>
      <c r="N24" s="38">
        <v>-2044</v>
      </c>
      <c r="O24" s="38"/>
      <c r="P24" s="38">
        <v>-1473</v>
      </c>
    </row>
    <row r="25" spans="1:17" ht="24.95" customHeight="1">
      <c r="A25" s="33" t="s">
        <v>103</v>
      </c>
      <c r="H25" s="34"/>
      <c r="J25" s="37"/>
      <c r="K25" s="38"/>
      <c r="L25" s="38"/>
      <c r="M25" s="36"/>
      <c r="N25" s="38"/>
      <c r="O25" s="38"/>
      <c r="P25" s="38"/>
    </row>
    <row r="26" spans="1:17" ht="24.95" customHeight="1">
      <c r="B26" s="33" t="s">
        <v>104</v>
      </c>
      <c r="H26" s="34"/>
      <c r="J26" s="37">
        <v>-60</v>
      </c>
      <c r="K26" s="38"/>
      <c r="L26" s="38">
        <v>-59</v>
      </c>
      <c r="M26" s="36"/>
      <c r="N26" s="38">
        <v>0</v>
      </c>
      <c r="O26" s="38"/>
      <c r="P26" s="38">
        <v>0</v>
      </c>
    </row>
    <row r="27" spans="1:17" ht="24.95" customHeight="1">
      <c r="A27" s="170" t="s">
        <v>105</v>
      </c>
      <c r="J27" s="130">
        <f>SUM(J23:J26)</f>
        <v>-43377</v>
      </c>
      <c r="K27" s="38"/>
      <c r="L27" s="45">
        <f>SUM(L23:L26)</f>
        <v>15733</v>
      </c>
      <c r="M27" s="36"/>
      <c r="N27" s="45">
        <f>SUM(N23:N26)</f>
        <v>-21141</v>
      </c>
      <c r="O27" s="38"/>
      <c r="P27" s="45">
        <f>SUM(P23:P26)</f>
        <v>15512</v>
      </c>
      <c r="Q27" s="188"/>
    </row>
    <row r="28" spans="1:17" ht="24.95" customHeight="1">
      <c r="A28" s="33" t="s">
        <v>106</v>
      </c>
      <c r="H28" s="189">
        <v>13</v>
      </c>
      <c r="J28" s="239">
        <v>6632</v>
      </c>
      <c r="K28" s="38"/>
      <c r="L28" s="240">
        <v>-6403</v>
      </c>
      <c r="M28" s="36"/>
      <c r="N28" s="240">
        <v>3972</v>
      </c>
      <c r="O28" s="38"/>
      <c r="P28" s="240">
        <v>-3273</v>
      </c>
    </row>
    <row r="29" spans="1:17" ht="24.95" customHeight="1">
      <c r="A29" s="35" t="s">
        <v>107</v>
      </c>
      <c r="H29" s="34"/>
      <c r="J29" s="39">
        <f>J27+J28</f>
        <v>-36745</v>
      </c>
      <c r="K29" s="38"/>
      <c r="L29" s="44">
        <f>L27+L28</f>
        <v>9330</v>
      </c>
      <c r="M29" s="36"/>
      <c r="N29" s="44">
        <f>N27+N28</f>
        <v>-17169</v>
      </c>
      <c r="O29" s="38"/>
      <c r="P29" s="44">
        <f>P27+P28</f>
        <v>12239</v>
      </c>
    </row>
    <row r="30" spans="1:17" ht="24.95" customHeight="1">
      <c r="A30" s="35"/>
      <c r="H30" s="34"/>
      <c r="J30" s="46"/>
      <c r="K30" s="40"/>
      <c r="L30" s="42"/>
      <c r="N30" s="47"/>
      <c r="O30" s="40"/>
      <c r="P30" s="47"/>
    </row>
    <row r="31" spans="1:17" ht="24.95" customHeight="1">
      <c r="A31" s="35" t="s">
        <v>108</v>
      </c>
      <c r="H31" s="34"/>
      <c r="J31" s="46"/>
      <c r="K31" s="40"/>
      <c r="L31" s="42"/>
      <c r="N31" s="47"/>
      <c r="O31" s="40"/>
      <c r="P31" s="47"/>
    </row>
    <row r="32" spans="1:17" ht="24.95" customHeight="1">
      <c r="A32" s="64" t="s">
        <v>109</v>
      </c>
      <c r="H32" s="34"/>
      <c r="J32" s="198">
        <v>0</v>
      </c>
      <c r="K32" s="36"/>
      <c r="L32" s="198">
        <v>-58</v>
      </c>
      <c r="M32" s="36"/>
      <c r="N32" s="198">
        <v>0</v>
      </c>
      <c r="O32" s="198"/>
      <c r="P32" s="198">
        <v>0</v>
      </c>
    </row>
    <row r="33" spans="1:16" ht="24.95" customHeight="1" thickBot="1">
      <c r="A33" s="190" t="s">
        <v>110</v>
      </c>
      <c r="J33" s="199">
        <f>SUM(J29:J32)</f>
        <v>-36745</v>
      </c>
      <c r="K33" s="36"/>
      <c r="L33" s="199">
        <f>SUM(L29:L32)</f>
        <v>9272</v>
      </c>
      <c r="M33" s="36"/>
      <c r="N33" s="199">
        <f>SUM(N29:N32)</f>
        <v>-17169</v>
      </c>
      <c r="O33" s="36"/>
      <c r="P33" s="199">
        <f>SUM(P29:P32)</f>
        <v>12239</v>
      </c>
    </row>
    <row r="34" spans="1:16" ht="24.95" customHeight="1" thickTop="1">
      <c r="A34" s="35"/>
    </row>
    <row r="35" spans="1:16" ht="24.95" customHeight="1">
      <c r="A35" s="35"/>
    </row>
    <row r="36" spans="1:16" ht="24.95" customHeight="1">
      <c r="A36" s="64" t="s">
        <v>41</v>
      </c>
    </row>
    <row r="37" spans="1:16" ht="23.65" customHeight="1">
      <c r="A37" s="64"/>
    </row>
    <row r="38" spans="1:16" s="129" customFormat="1" ht="23.25" customHeight="1">
      <c r="A38" s="3" t="s">
        <v>0</v>
      </c>
    </row>
    <row r="39" spans="1:16" s="129" customFormat="1" ht="23.25" customHeight="1">
      <c r="A39" s="3" t="s">
        <v>111</v>
      </c>
    </row>
    <row r="40" spans="1:16" s="129" customFormat="1" ht="23.25" customHeight="1">
      <c r="A40" s="1" t="s">
        <v>84</v>
      </c>
    </row>
    <row r="41" spans="1:16" ht="6.95" customHeight="1"/>
    <row r="42" spans="1:16" ht="23.25" customHeight="1">
      <c r="J42" s="242" t="s">
        <v>3</v>
      </c>
      <c r="K42" s="242"/>
      <c r="L42" s="242"/>
      <c r="N42" s="242" t="s">
        <v>4</v>
      </c>
      <c r="O42" s="242"/>
      <c r="P42" s="242"/>
    </row>
    <row r="43" spans="1:16" ht="23.25" customHeight="1">
      <c r="H43" s="34" t="s">
        <v>5</v>
      </c>
      <c r="J43" s="184" t="str">
        <f>J6</f>
        <v>2566</v>
      </c>
      <c r="L43" s="184" t="str">
        <f>L6</f>
        <v>2565</v>
      </c>
      <c r="N43" s="184" t="str">
        <f>N6</f>
        <v>2566</v>
      </c>
      <c r="P43" s="184" t="str">
        <f>P6</f>
        <v>2565</v>
      </c>
    </row>
    <row r="44" spans="1:16" ht="23.25" customHeight="1">
      <c r="A44" s="35" t="s">
        <v>112</v>
      </c>
      <c r="B44" s="48"/>
      <c r="C44" s="48"/>
      <c r="D44" s="48"/>
      <c r="E44" s="48"/>
      <c r="F44" s="48"/>
      <c r="G44" s="48"/>
    </row>
    <row r="45" spans="1:16" ht="23.25" customHeight="1">
      <c r="A45" s="35" t="s">
        <v>113</v>
      </c>
      <c r="B45" s="48"/>
      <c r="C45" s="48"/>
      <c r="D45" s="48"/>
      <c r="E45" s="48"/>
      <c r="F45" s="48"/>
      <c r="G45" s="48"/>
    </row>
    <row r="46" spans="1:16" ht="23.25" customHeight="1">
      <c r="A46" s="35"/>
      <c r="B46" s="178" t="s">
        <v>114</v>
      </c>
      <c r="C46" s="48"/>
      <c r="D46" s="48"/>
      <c r="E46" s="48"/>
      <c r="J46" s="49"/>
      <c r="K46" s="40"/>
      <c r="L46" s="50"/>
      <c r="M46" s="51"/>
      <c r="N46" s="52"/>
      <c r="O46" s="51"/>
      <c r="P46" s="52"/>
    </row>
    <row r="47" spans="1:16" ht="23.25" customHeight="1">
      <c r="B47" s="48" t="s">
        <v>115</v>
      </c>
      <c r="C47" s="48"/>
      <c r="D47" s="48"/>
      <c r="E47" s="48"/>
      <c r="J47" s="49"/>
      <c r="K47" s="40"/>
      <c r="L47" s="50"/>
      <c r="M47" s="51"/>
      <c r="N47" s="52"/>
      <c r="O47" s="51"/>
      <c r="P47" s="52"/>
    </row>
    <row r="48" spans="1:16" ht="23.25" customHeight="1">
      <c r="A48" s="48"/>
      <c r="C48" s="33" t="s">
        <v>116</v>
      </c>
      <c r="D48" s="48"/>
      <c r="E48" s="48"/>
      <c r="J48" s="53">
        <v>2036</v>
      </c>
      <c r="K48" s="38"/>
      <c r="L48" s="50">
        <v>69</v>
      </c>
      <c r="M48" s="54"/>
      <c r="N48" s="50">
        <v>2036</v>
      </c>
      <c r="O48" s="54"/>
      <c r="P48" s="50">
        <v>69</v>
      </c>
    </row>
    <row r="49" spans="1:16" ht="23.25" customHeight="1">
      <c r="B49" s="48" t="s">
        <v>117</v>
      </c>
      <c r="D49" s="48"/>
      <c r="E49" s="48"/>
      <c r="J49" s="53"/>
      <c r="K49" s="38"/>
      <c r="L49" s="50"/>
      <c r="M49" s="54"/>
      <c r="N49" s="50"/>
      <c r="O49" s="54"/>
      <c r="P49" s="50"/>
    </row>
    <row r="50" spans="1:16" ht="23.25" customHeight="1">
      <c r="B50" s="48"/>
      <c r="C50" s="33" t="s">
        <v>118</v>
      </c>
      <c r="D50" s="48"/>
      <c r="E50" s="48"/>
      <c r="F50" s="48"/>
      <c r="G50" s="48"/>
      <c r="J50" s="53">
        <v>-407</v>
      </c>
      <c r="K50" s="38"/>
      <c r="L50" s="50">
        <v>-14</v>
      </c>
      <c r="M50" s="54"/>
      <c r="N50" s="50">
        <v>-407</v>
      </c>
      <c r="O50" s="54"/>
      <c r="P50" s="50">
        <v>-14</v>
      </c>
    </row>
    <row r="51" spans="1:16" ht="23.25" customHeight="1">
      <c r="B51" s="178" t="s">
        <v>119</v>
      </c>
      <c r="C51" s="178"/>
      <c r="D51" s="178"/>
      <c r="E51" s="178"/>
      <c r="F51" s="48"/>
      <c r="G51" s="48"/>
      <c r="J51" s="120"/>
      <c r="K51" s="38"/>
      <c r="L51" s="121"/>
      <c r="M51" s="54"/>
      <c r="N51" s="121"/>
      <c r="O51" s="54"/>
      <c r="P51" s="121"/>
    </row>
    <row r="52" spans="1:16" ht="23.25" customHeight="1">
      <c r="A52" s="48"/>
      <c r="B52" s="35"/>
      <c r="C52" s="35" t="s">
        <v>120</v>
      </c>
      <c r="D52" s="178"/>
      <c r="E52" s="178"/>
      <c r="F52" s="48"/>
      <c r="G52" s="48"/>
      <c r="J52" s="124">
        <f>SUM(J47:J51)</f>
        <v>1629</v>
      </c>
      <c r="K52" s="38"/>
      <c r="L52" s="126">
        <f>SUM(L47:L51)</f>
        <v>55</v>
      </c>
      <c r="M52" s="54"/>
      <c r="N52" s="126">
        <f>SUM(N47:N51)</f>
        <v>1629</v>
      </c>
      <c r="O52" s="54"/>
      <c r="P52" s="126">
        <f>SUM(P47:P51)</f>
        <v>55</v>
      </c>
    </row>
    <row r="53" spans="1:16" ht="23.25" customHeight="1">
      <c r="A53" s="178" t="s">
        <v>121</v>
      </c>
      <c r="B53" s="35"/>
      <c r="C53" s="35"/>
      <c r="D53" s="178"/>
      <c r="E53" s="178"/>
      <c r="F53" s="48"/>
      <c r="G53" s="48"/>
      <c r="J53" s="53">
        <f>+J52</f>
        <v>1629</v>
      </c>
      <c r="K53" s="38"/>
      <c r="L53" s="53">
        <f>+L52</f>
        <v>55</v>
      </c>
      <c r="M53" s="54"/>
      <c r="N53" s="53">
        <f>+N52</f>
        <v>1629</v>
      </c>
      <c r="O53" s="54"/>
      <c r="P53" s="53">
        <f>+P52</f>
        <v>55</v>
      </c>
    </row>
    <row r="54" spans="1:16" ht="23.25" customHeight="1" thickBot="1">
      <c r="A54" s="178" t="s">
        <v>122</v>
      </c>
      <c r="J54" s="55">
        <f>J53+J33</f>
        <v>-35116</v>
      </c>
      <c r="K54" s="38"/>
      <c r="L54" s="55">
        <f>L53+L33</f>
        <v>9327</v>
      </c>
      <c r="M54" s="54"/>
      <c r="N54" s="55">
        <f>N52+N33</f>
        <v>-15540</v>
      </c>
      <c r="O54" s="54"/>
      <c r="P54" s="55">
        <f>P52+P33</f>
        <v>12294</v>
      </c>
    </row>
    <row r="55" spans="1:16" ht="9" customHeight="1" thickTop="1">
      <c r="J55" s="191"/>
      <c r="K55" s="40"/>
      <c r="L55" s="36"/>
      <c r="M55" s="192"/>
      <c r="N55" s="193"/>
      <c r="O55" s="193"/>
      <c r="P55" s="193"/>
    </row>
    <row r="56" spans="1:16" ht="23.25" customHeight="1">
      <c r="A56" s="33" t="s">
        <v>123</v>
      </c>
      <c r="J56" s="191">
        <f>+J54-J57</f>
        <v>-35116</v>
      </c>
      <c r="K56" s="40"/>
      <c r="L56" s="191">
        <f>+L54-L57</f>
        <v>9385</v>
      </c>
      <c r="M56" s="192"/>
      <c r="N56" s="191">
        <f>+N54-N57</f>
        <v>-15540</v>
      </c>
      <c r="O56" s="193"/>
      <c r="P56" s="191">
        <f>+P54-P57</f>
        <v>12294</v>
      </c>
    </row>
    <row r="57" spans="1:16" ht="23.25" customHeight="1">
      <c r="A57" s="33" t="s">
        <v>124</v>
      </c>
      <c r="J57" s="191">
        <f>+J32</f>
        <v>0</v>
      </c>
      <c r="K57" s="40"/>
      <c r="L57" s="36">
        <f>+L32</f>
        <v>-58</v>
      </c>
      <c r="M57" s="192"/>
      <c r="N57" s="194">
        <v>0</v>
      </c>
      <c r="O57" s="194"/>
      <c r="P57" s="194">
        <v>0</v>
      </c>
    </row>
    <row r="58" spans="1:16" ht="23.25" customHeight="1" thickBot="1">
      <c r="A58" s="178" t="s">
        <v>122</v>
      </c>
      <c r="J58" s="55">
        <f>SUM(J56:J57)</f>
        <v>-35116</v>
      </c>
      <c r="K58" s="38"/>
      <c r="L58" s="55">
        <f>SUM(L56:L57)</f>
        <v>9327</v>
      </c>
      <c r="M58" s="54"/>
      <c r="N58" s="55">
        <f>SUM(N56:N57)</f>
        <v>-15540</v>
      </c>
      <c r="O58" s="54"/>
      <c r="P58" s="55">
        <f>SUM(P56:P57)</f>
        <v>12294</v>
      </c>
    </row>
    <row r="59" spans="1:16" ht="5.0999999999999996" customHeight="1" thickTop="1">
      <c r="J59" s="191"/>
      <c r="K59" s="40"/>
      <c r="L59" s="36"/>
      <c r="M59" s="192"/>
      <c r="N59" s="193"/>
      <c r="O59" s="193"/>
      <c r="P59" s="193"/>
    </row>
    <row r="60" spans="1:16" ht="23.25" customHeight="1">
      <c r="A60" s="35" t="s">
        <v>125</v>
      </c>
      <c r="J60" s="56"/>
      <c r="K60" s="40"/>
      <c r="L60" s="38"/>
      <c r="M60" s="192"/>
      <c r="N60" s="57"/>
      <c r="O60" s="57"/>
      <c r="P60" s="57"/>
    </row>
    <row r="61" spans="1:16" ht="23.25" customHeight="1">
      <c r="B61" s="48" t="s">
        <v>126</v>
      </c>
      <c r="J61" s="53"/>
      <c r="K61" s="38"/>
      <c r="L61" s="50"/>
      <c r="M61" s="50"/>
      <c r="N61" s="50"/>
      <c r="O61" s="50"/>
      <c r="P61" s="50"/>
    </row>
    <row r="62" spans="1:16" ht="23.25" customHeight="1">
      <c r="A62" s="48"/>
      <c r="C62" s="33" t="s">
        <v>127</v>
      </c>
      <c r="J62" s="53">
        <f>+J33-J65-J63</f>
        <v>-33620</v>
      </c>
      <c r="K62" s="38"/>
      <c r="L62" s="53">
        <f>+L33-L65-L63</f>
        <v>11613</v>
      </c>
      <c r="M62" s="50"/>
      <c r="N62" s="53">
        <f>+N33-N65-N63</f>
        <v>-17169</v>
      </c>
      <c r="O62" s="50"/>
      <c r="P62" s="53">
        <f>+P33-P65-P63</f>
        <v>12239</v>
      </c>
    </row>
    <row r="63" spans="1:16" ht="23.25" customHeight="1">
      <c r="A63" s="48"/>
      <c r="C63" s="33" t="s">
        <v>128</v>
      </c>
      <c r="J63" s="124">
        <f>+J32</f>
        <v>0</v>
      </c>
      <c r="K63" s="38"/>
      <c r="L63" s="126">
        <f>+L32</f>
        <v>-58</v>
      </c>
      <c r="M63" s="50"/>
      <c r="N63" s="126">
        <v>0</v>
      </c>
      <c r="O63" s="50"/>
      <c r="P63" s="126">
        <v>0</v>
      </c>
    </row>
    <row r="64" spans="1:16" ht="23.25" customHeight="1">
      <c r="A64" s="48"/>
      <c r="J64" s="53">
        <f>SUM(J62:J63)</f>
        <v>-33620</v>
      </c>
      <c r="K64" s="38"/>
      <c r="L64" s="53">
        <f>SUM(L62:L63)</f>
        <v>11555</v>
      </c>
      <c r="M64" s="50"/>
      <c r="N64" s="53">
        <f>SUM(N62:N63)</f>
        <v>-17169</v>
      </c>
      <c r="O64" s="50"/>
      <c r="P64" s="53">
        <f>SUM(P62:P63)</f>
        <v>12239</v>
      </c>
    </row>
    <row r="65" spans="1:16" ht="23.25" customHeight="1">
      <c r="B65" s="48" t="s">
        <v>129</v>
      </c>
      <c r="J65" s="124">
        <v>-3125</v>
      </c>
      <c r="K65" s="38"/>
      <c r="L65" s="126">
        <v>-2283</v>
      </c>
      <c r="M65" s="54"/>
      <c r="N65" s="126">
        <v>0</v>
      </c>
      <c r="O65" s="54"/>
      <c r="P65" s="126">
        <v>0</v>
      </c>
    </row>
    <row r="66" spans="1:16" ht="23.25" customHeight="1" thickBot="1">
      <c r="A66" s="48"/>
      <c r="J66" s="58">
        <f>SUM(J64:J65)</f>
        <v>-36745</v>
      </c>
      <c r="K66" s="38"/>
      <c r="L66" s="58">
        <f>SUM(L64:L65)</f>
        <v>9272</v>
      </c>
      <c r="M66" s="54"/>
      <c r="N66" s="58">
        <f>SUM(N64:N65)</f>
        <v>-17169</v>
      </c>
      <c r="O66" s="54"/>
      <c r="P66" s="58">
        <f>SUM(P64:P65)</f>
        <v>12239</v>
      </c>
    </row>
    <row r="67" spans="1:16" ht="5.0999999999999996" customHeight="1" thickTop="1">
      <c r="J67" s="59"/>
      <c r="K67" s="40"/>
      <c r="L67" s="54"/>
      <c r="M67" s="51"/>
      <c r="N67" s="60"/>
      <c r="O67" s="60"/>
      <c r="P67" s="60"/>
    </row>
    <row r="68" spans="1:16" ht="23.25" customHeight="1">
      <c r="A68" s="35" t="s">
        <v>130</v>
      </c>
      <c r="J68" s="59"/>
      <c r="K68" s="40"/>
      <c r="L68" s="54"/>
      <c r="M68" s="51"/>
      <c r="N68" s="51"/>
      <c r="O68" s="51"/>
      <c r="P68" s="51"/>
    </row>
    <row r="69" spans="1:16" ht="23.25" customHeight="1">
      <c r="B69" s="48" t="s">
        <v>126</v>
      </c>
      <c r="J69" s="53"/>
      <c r="K69" s="38"/>
      <c r="L69" s="50"/>
      <c r="M69" s="50"/>
      <c r="N69" s="50"/>
      <c r="O69" s="50"/>
      <c r="P69" s="50"/>
    </row>
    <row r="70" spans="1:16" ht="23.25" customHeight="1">
      <c r="A70" s="48"/>
      <c r="C70" s="33" t="s">
        <v>127</v>
      </c>
      <c r="J70" s="53">
        <f>+J54-J73-J71</f>
        <v>-31991</v>
      </c>
      <c r="K70" s="38"/>
      <c r="L70" s="53">
        <f>+L54-L73-L71</f>
        <v>11668</v>
      </c>
      <c r="M70" s="50"/>
      <c r="N70" s="53">
        <f>+N54-N73-N71</f>
        <v>-15540</v>
      </c>
      <c r="O70" s="50"/>
      <c r="P70" s="53">
        <f>+P54-P73-P71</f>
        <v>12294</v>
      </c>
    </row>
    <row r="71" spans="1:16" ht="23.25" customHeight="1">
      <c r="A71" s="48"/>
      <c r="C71" s="33" t="s">
        <v>128</v>
      </c>
      <c r="J71" s="124">
        <f>+J32</f>
        <v>0</v>
      </c>
      <c r="K71" s="38"/>
      <c r="L71" s="126">
        <f>+L32</f>
        <v>-58</v>
      </c>
      <c r="M71" s="50"/>
      <c r="N71" s="126">
        <v>0</v>
      </c>
      <c r="O71" s="50"/>
      <c r="P71" s="126">
        <v>0</v>
      </c>
    </row>
    <row r="72" spans="1:16" ht="23.25" customHeight="1">
      <c r="A72" s="48"/>
      <c r="J72" s="53">
        <f>SUM(J70:J71)</f>
        <v>-31991</v>
      </c>
      <c r="K72" s="38"/>
      <c r="L72" s="53">
        <f>SUM(L70:L71)</f>
        <v>11610</v>
      </c>
      <c r="M72" s="50"/>
      <c r="N72" s="53">
        <f>SUM(N70:N71)</f>
        <v>-15540</v>
      </c>
      <c r="O72" s="50"/>
      <c r="P72" s="53">
        <f>SUM(P70:P71)</f>
        <v>12294</v>
      </c>
    </row>
    <row r="73" spans="1:16" ht="23.25" customHeight="1">
      <c r="B73" s="48" t="s">
        <v>129</v>
      </c>
      <c r="J73" s="124">
        <f>+J65</f>
        <v>-3125</v>
      </c>
      <c r="K73" s="54"/>
      <c r="L73" s="126">
        <f>+L65</f>
        <v>-2283</v>
      </c>
      <c r="M73" s="54"/>
      <c r="N73" s="126">
        <v>0</v>
      </c>
      <c r="O73" s="50"/>
      <c r="P73" s="126">
        <v>0</v>
      </c>
    </row>
    <row r="74" spans="1:16" ht="23.25" customHeight="1" thickBot="1">
      <c r="A74" s="48"/>
      <c r="J74" s="58">
        <f>SUM(J72:J73)</f>
        <v>-35116</v>
      </c>
      <c r="K74" s="54"/>
      <c r="L74" s="58">
        <f>SUM(L72:L73)</f>
        <v>9327</v>
      </c>
      <c r="M74" s="54"/>
      <c r="N74" s="58">
        <f>SUM(N72:N73)</f>
        <v>-15540</v>
      </c>
      <c r="O74" s="50"/>
      <c r="P74" s="58">
        <f>SUM(P72:P73)</f>
        <v>12294</v>
      </c>
    </row>
    <row r="75" spans="1:16" ht="5.0999999999999996" customHeight="1" thickTop="1">
      <c r="A75" s="48"/>
      <c r="J75" s="61"/>
      <c r="K75" s="57"/>
      <c r="L75" s="62"/>
      <c r="M75" s="192"/>
      <c r="N75" s="62"/>
      <c r="O75" s="57"/>
      <c r="P75" s="62"/>
    </row>
    <row r="76" spans="1:16" ht="23.25" customHeight="1">
      <c r="A76" s="167" t="s">
        <v>131</v>
      </c>
      <c r="H76" s="34"/>
      <c r="J76" s="61"/>
      <c r="K76" s="192"/>
      <c r="L76" s="62"/>
      <c r="M76" s="192"/>
      <c r="N76" s="192"/>
      <c r="O76" s="192"/>
      <c r="P76" s="192"/>
    </row>
    <row r="77" spans="1:16" ht="23.25" customHeight="1">
      <c r="A77" s="48"/>
      <c r="B77" s="33" t="s">
        <v>127</v>
      </c>
      <c r="J77" s="125">
        <f>+J62/676700</f>
        <v>-4.9682281661001922E-2</v>
      </c>
      <c r="K77" s="63"/>
      <c r="L77" s="125">
        <f>+L62/676700</f>
        <v>1.7161223585045071E-2</v>
      </c>
      <c r="M77" s="63"/>
      <c r="N77" s="125">
        <f>+N62/676700</f>
        <v>-2.5371656568641938E-2</v>
      </c>
      <c r="O77" s="63"/>
      <c r="P77" s="125">
        <f>+P62/676700</f>
        <v>1.8086301167430176E-2</v>
      </c>
    </row>
    <row r="78" spans="1:16" ht="23.25" customHeight="1">
      <c r="A78" s="48"/>
      <c r="B78" s="33" t="s">
        <v>128</v>
      </c>
      <c r="J78" s="125">
        <f>+J63/676700</f>
        <v>0</v>
      </c>
      <c r="K78" s="63"/>
      <c r="L78" s="125">
        <f>+L63/676700</f>
        <v>-8.5710063543667796E-5</v>
      </c>
      <c r="M78" s="63"/>
      <c r="N78" s="63">
        <v>0</v>
      </c>
      <c r="O78" s="63"/>
      <c r="P78" s="63">
        <v>0</v>
      </c>
    </row>
    <row r="79" spans="1:16" ht="23.25" customHeight="1" thickBot="1">
      <c r="A79" s="48" t="s">
        <v>132</v>
      </c>
      <c r="J79" s="131">
        <f>SUM(J77:J78)</f>
        <v>-4.9682281661001922E-2</v>
      </c>
      <c r="K79" s="192"/>
      <c r="L79" s="131">
        <f>SUM(L77:L78)</f>
        <v>1.7075513521501405E-2</v>
      </c>
      <c r="M79" s="192"/>
      <c r="N79" s="131">
        <f>SUM(N77:N78)</f>
        <v>-2.5371656568641938E-2</v>
      </c>
      <c r="O79" s="192"/>
      <c r="P79" s="131">
        <f>SUM(P77:P78)</f>
        <v>1.8086301167430176E-2</v>
      </c>
    </row>
    <row r="80" spans="1:16" ht="6.95" customHeight="1" thickTop="1"/>
    <row r="81" spans="1:16" ht="23.25" customHeight="1">
      <c r="A81" s="64" t="s">
        <v>41</v>
      </c>
    </row>
    <row r="82" spans="1:16" ht="23.65" customHeight="1">
      <c r="L82" s="65"/>
    </row>
    <row r="84" spans="1:16" ht="23.65" customHeight="1">
      <c r="L84" s="195"/>
      <c r="N84" s="66"/>
      <c r="P84" s="66"/>
    </row>
    <row r="85" spans="1:16" ht="23.65" customHeight="1">
      <c r="N85" s="66"/>
      <c r="P85" s="66"/>
    </row>
    <row r="86" spans="1:16" ht="23.65" customHeight="1">
      <c r="N86" s="66"/>
      <c r="P86" s="66"/>
    </row>
    <row r="87" spans="1:16" ht="23.65" customHeight="1">
      <c r="L87" s="66"/>
      <c r="N87" s="66"/>
      <c r="P87" s="66"/>
    </row>
    <row r="88" spans="1:16" ht="23.65" customHeight="1">
      <c r="L88" s="66"/>
      <c r="N88" s="66"/>
      <c r="P88" s="66"/>
    </row>
    <row r="89" spans="1:16" ht="23.65" customHeight="1">
      <c r="L89" s="66"/>
      <c r="N89" s="66"/>
      <c r="P89" s="66"/>
    </row>
    <row r="90" spans="1:16" ht="23.65" customHeight="1">
      <c r="J90" s="195"/>
      <c r="L90" s="195"/>
      <c r="N90" s="66"/>
      <c r="P90" s="66"/>
    </row>
    <row r="92" spans="1:16" ht="23.65" customHeight="1">
      <c r="J92" s="195"/>
      <c r="N92" s="188"/>
      <c r="P92" s="188"/>
    </row>
    <row r="93" spans="1:16" ht="23.65" customHeight="1">
      <c r="J93" s="195"/>
      <c r="L93" s="195"/>
    </row>
    <row r="97" spans="10:14" ht="23.65" customHeight="1">
      <c r="J97" s="195"/>
      <c r="L97" s="195"/>
    </row>
    <row r="98" spans="10:14" ht="23.65" customHeight="1">
      <c r="J98" s="195"/>
      <c r="L98" s="195"/>
    </row>
    <row r="100" spans="10:14" ht="23.65" customHeight="1">
      <c r="J100" s="195"/>
    </row>
    <row r="101" spans="10:14" ht="23.65" customHeight="1">
      <c r="J101" s="195"/>
      <c r="L101" s="195"/>
    </row>
    <row r="104" spans="10:14" ht="23.65" customHeight="1">
      <c r="L104" s="195"/>
      <c r="N104" s="195"/>
    </row>
    <row r="105" spans="10:14" ht="23.65" customHeight="1">
      <c r="N105" s="195"/>
    </row>
    <row r="106" spans="10:14" ht="23.65" customHeight="1">
      <c r="L106" s="195"/>
    </row>
    <row r="107" spans="10:14" ht="23.65" customHeight="1">
      <c r="L107" s="195"/>
      <c r="N107" s="195"/>
    </row>
    <row r="108" spans="10:14" ht="23.65" customHeight="1">
      <c r="N108" s="195"/>
    </row>
    <row r="109" spans="10:14" ht="23.65" customHeight="1">
      <c r="N109" s="195"/>
    </row>
    <row r="110" spans="10:14" ht="23.65" customHeight="1">
      <c r="L110" s="195"/>
    </row>
    <row r="111" spans="10:14" ht="23.65" customHeight="1">
      <c r="L111" s="195"/>
    </row>
    <row r="112" spans="10:14" ht="23.65" customHeight="1">
      <c r="L112" s="195"/>
    </row>
    <row r="113" spans="12:12" ht="23.65" customHeight="1">
      <c r="L113" s="195"/>
    </row>
    <row r="114" spans="12:12" ht="23.65" customHeight="1">
      <c r="L114" s="195"/>
    </row>
    <row r="115" spans="12:12" ht="23.65" customHeight="1">
      <c r="L115" s="195"/>
    </row>
  </sheetData>
  <mergeCells count="4">
    <mergeCell ref="J5:L5"/>
    <mergeCell ref="N5:P5"/>
    <mergeCell ref="J42:L42"/>
    <mergeCell ref="N42:P42"/>
  </mergeCells>
  <pageMargins left="0.74803149606299213" right="0.19685039370078741" top="0.5" bottom="0.39370078740157483" header="0.31496062992125984" footer="0.31496062992125984"/>
  <pageSetup paperSize="9" scale="86" firstPageNumber="3" fitToHeight="0" orientation="portrait" useFirstPageNumber="1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16"/>
  <sheetViews>
    <sheetView view="pageBreakPreview" topLeftCell="A54" zoomScale="92" zoomScaleNormal="92" zoomScaleSheetLayoutView="92" workbookViewId="0">
      <selection activeCell="L66" sqref="L66"/>
    </sheetView>
  </sheetViews>
  <sheetFormatPr defaultColWidth="10.140625" defaultRowHeight="23.65" customHeight="1"/>
  <cols>
    <col min="1" max="3" width="2.7109375" style="33" customWidth="1"/>
    <col min="4" max="6" width="9.140625" style="33" customWidth="1"/>
    <col min="7" max="7" width="9" style="33" customWidth="1"/>
    <col min="8" max="8" width="9.140625" style="33" customWidth="1"/>
    <col min="9" max="9" width="0.85546875" style="33" customWidth="1"/>
    <col min="10" max="10" width="14" style="33" customWidth="1"/>
    <col min="11" max="11" width="0.85546875" style="33" customWidth="1"/>
    <col min="12" max="12" width="14" style="33" customWidth="1"/>
    <col min="13" max="13" width="0.85546875" style="33" customWidth="1"/>
    <col min="14" max="14" width="14" style="33" customWidth="1"/>
    <col min="15" max="15" width="0.85546875" style="33" customWidth="1"/>
    <col min="16" max="16" width="14" style="33" customWidth="1"/>
    <col min="17" max="17" width="0.85546875" style="33" customWidth="1"/>
    <col min="18" max="19" width="10.140625" style="33"/>
    <col min="20" max="20" width="15" style="33" bestFit="1" customWidth="1"/>
    <col min="21" max="213" width="10.140625" style="33"/>
    <col min="214" max="214" width="6.42578125" style="33" customWidth="1"/>
    <col min="215" max="215" width="26.7109375" style="33" customWidth="1"/>
    <col min="216" max="216" width="9" style="33" customWidth="1"/>
    <col min="217" max="217" width="0.7109375" style="33" customWidth="1"/>
    <col min="218" max="218" width="16.28515625" style="33" customWidth="1"/>
    <col min="219" max="219" width="0.7109375" style="33" customWidth="1"/>
    <col min="220" max="220" width="16.7109375" style="33" customWidth="1"/>
    <col min="221" max="221" width="0.7109375" style="33" customWidth="1"/>
    <col min="222" max="222" width="17" style="33" customWidth="1"/>
    <col min="223" max="223" width="0.7109375" style="33" customWidth="1"/>
    <col min="224" max="224" width="17.42578125" style="33" customWidth="1"/>
    <col min="225" max="225" width="13" style="33" bestFit="1" customWidth="1"/>
    <col min="226" max="230" width="0" style="33" hidden="1" customWidth="1"/>
    <col min="231" max="469" width="10.140625" style="33"/>
    <col min="470" max="470" width="6.42578125" style="33" customWidth="1"/>
    <col min="471" max="471" width="26.7109375" style="33" customWidth="1"/>
    <col min="472" max="472" width="9" style="33" customWidth="1"/>
    <col min="473" max="473" width="0.7109375" style="33" customWidth="1"/>
    <col min="474" max="474" width="16.28515625" style="33" customWidth="1"/>
    <col min="475" max="475" width="0.7109375" style="33" customWidth="1"/>
    <col min="476" max="476" width="16.7109375" style="33" customWidth="1"/>
    <col min="477" max="477" width="0.7109375" style="33" customWidth="1"/>
    <col min="478" max="478" width="17" style="33" customWidth="1"/>
    <col min="479" max="479" width="0.7109375" style="33" customWidth="1"/>
    <col min="480" max="480" width="17.42578125" style="33" customWidth="1"/>
    <col min="481" max="481" width="13" style="33" bestFit="1" customWidth="1"/>
    <col min="482" max="486" width="0" style="33" hidden="1" customWidth="1"/>
    <col min="487" max="725" width="10.140625" style="33"/>
    <col min="726" max="726" width="6.42578125" style="33" customWidth="1"/>
    <col min="727" max="727" width="26.7109375" style="33" customWidth="1"/>
    <col min="728" max="728" width="9" style="33" customWidth="1"/>
    <col min="729" max="729" width="0.7109375" style="33" customWidth="1"/>
    <col min="730" max="730" width="16.28515625" style="33" customWidth="1"/>
    <col min="731" max="731" width="0.7109375" style="33" customWidth="1"/>
    <col min="732" max="732" width="16.7109375" style="33" customWidth="1"/>
    <col min="733" max="733" width="0.7109375" style="33" customWidth="1"/>
    <col min="734" max="734" width="17" style="33" customWidth="1"/>
    <col min="735" max="735" width="0.7109375" style="33" customWidth="1"/>
    <col min="736" max="736" width="17.42578125" style="33" customWidth="1"/>
    <col min="737" max="737" width="13" style="33" bestFit="1" customWidth="1"/>
    <col min="738" max="742" width="0" style="33" hidden="1" customWidth="1"/>
    <col min="743" max="981" width="10.140625" style="33"/>
    <col min="982" max="982" width="6.42578125" style="33" customWidth="1"/>
    <col min="983" max="983" width="26.7109375" style="33" customWidth="1"/>
    <col min="984" max="984" width="9" style="33" customWidth="1"/>
    <col min="985" max="985" width="0.7109375" style="33" customWidth="1"/>
    <col min="986" max="986" width="16.28515625" style="33" customWidth="1"/>
    <col min="987" max="987" width="0.7109375" style="33" customWidth="1"/>
    <col min="988" max="988" width="16.7109375" style="33" customWidth="1"/>
    <col min="989" max="989" width="0.7109375" style="33" customWidth="1"/>
    <col min="990" max="990" width="17" style="33" customWidth="1"/>
    <col min="991" max="991" width="0.7109375" style="33" customWidth="1"/>
    <col min="992" max="992" width="17.42578125" style="33" customWidth="1"/>
    <col min="993" max="993" width="13" style="33" bestFit="1" customWidth="1"/>
    <col min="994" max="998" width="0" style="33" hidden="1" customWidth="1"/>
    <col min="999" max="1237" width="10.140625" style="33"/>
    <col min="1238" max="1238" width="6.42578125" style="33" customWidth="1"/>
    <col min="1239" max="1239" width="26.7109375" style="33" customWidth="1"/>
    <col min="1240" max="1240" width="9" style="33" customWidth="1"/>
    <col min="1241" max="1241" width="0.7109375" style="33" customWidth="1"/>
    <col min="1242" max="1242" width="16.28515625" style="33" customWidth="1"/>
    <col min="1243" max="1243" width="0.7109375" style="33" customWidth="1"/>
    <col min="1244" max="1244" width="16.7109375" style="33" customWidth="1"/>
    <col min="1245" max="1245" width="0.7109375" style="33" customWidth="1"/>
    <col min="1246" max="1246" width="17" style="33" customWidth="1"/>
    <col min="1247" max="1247" width="0.7109375" style="33" customWidth="1"/>
    <col min="1248" max="1248" width="17.42578125" style="33" customWidth="1"/>
    <col min="1249" max="1249" width="13" style="33" bestFit="1" customWidth="1"/>
    <col min="1250" max="1254" width="0" style="33" hidden="1" customWidth="1"/>
    <col min="1255" max="1493" width="10.140625" style="33"/>
    <col min="1494" max="1494" width="6.42578125" style="33" customWidth="1"/>
    <col min="1495" max="1495" width="26.7109375" style="33" customWidth="1"/>
    <col min="1496" max="1496" width="9" style="33" customWidth="1"/>
    <col min="1497" max="1497" width="0.7109375" style="33" customWidth="1"/>
    <col min="1498" max="1498" width="16.28515625" style="33" customWidth="1"/>
    <col min="1499" max="1499" width="0.7109375" style="33" customWidth="1"/>
    <col min="1500" max="1500" width="16.7109375" style="33" customWidth="1"/>
    <col min="1501" max="1501" width="0.7109375" style="33" customWidth="1"/>
    <col min="1502" max="1502" width="17" style="33" customWidth="1"/>
    <col min="1503" max="1503" width="0.7109375" style="33" customWidth="1"/>
    <col min="1504" max="1504" width="17.42578125" style="33" customWidth="1"/>
    <col min="1505" max="1505" width="13" style="33" bestFit="1" customWidth="1"/>
    <col min="1506" max="1510" width="0" style="33" hidden="1" customWidth="1"/>
    <col min="1511" max="1749" width="10.140625" style="33"/>
    <col min="1750" max="1750" width="6.42578125" style="33" customWidth="1"/>
    <col min="1751" max="1751" width="26.7109375" style="33" customWidth="1"/>
    <col min="1752" max="1752" width="9" style="33" customWidth="1"/>
    <col min="1753" max="1753" width="0.7109375" style="33" customWidth="1"/>
    <col min="1754" max="1754" width="16.28515625" style="33" customWidth="1"/>
    <col min="1755" max="1755" width="0.7109375" style="33" customWidth="1"/>
    <col min="1756" max="1756" width="16.7109375" style="33" customWidth="1"/>
    <col min="1757" max="1757" width="0.7109375" style="33" customWidth="1"/>
    <col min="1758" max="1758" width="17" style="33" customWidth="1"/>
    <col min="1759" max="1759" width="0.7109375" style="33" customWidth="1"/>
    <col min="1760" max="1760" width="17.42578125" style="33" customWidth="1"/>
    <col min="1761" max="1761" width="13" style="33" bestFit="1" customWidth="1"/>
    <col min="1762" max="1766" width="0" style="33" hidden="1" customWidth="1"/>
    <col min="1767" max="2005" width="10.140625" style="33"/>
    <col min="2006" max="2006" width="6.42578125" style="33" customWidth="1"/>
    <col min="2007" max="2007" width="26.7109375" style="33" customWidth="1"/>
    <col min="2008" max="2008" width="9" style="33" customWidth="1"/>
    <col min="2009" max="2009" width="0.7109375" style="33" customWidth="1"/>
    <col min="2010" max="2010" width="16.28515625" style="33" customWidth="1"/>
    <col min="2011" max="2011" width="0.7109375" style="33" customWidth="1"/>
    <col min="2012" max="2012" width="16.7109375" style="33" customWidth="1"/>
    <col min="2013" max="2013" width="0.7109375" style="33" customWidth="1"/>
    <col min="2014" max="2014" width="17" style="33" customWidth="1"/>
    <col min="2015" max="2015" width="0.7109375" style="33" customWidth="1"/>
    <col min="2016" max="2016" width="17.42578125" style="33" customWidth="1"/>
    <col min="2017" max="2017" width="13" style="33" bestFit="1" customWidth="1"/>
    <col min="2018" max="2022" width="0" style="33" hidden="1" customWidth="1"/>
    <col min="2023" max="2261" width="10.140625" style="33"/>
    <col min="2262" max="2262" width="6.42578125" style="33" customWidth="1"/>
    <col min="2263" max="2263" width="26.7109375" style="33" customWidth="1"/>
    <col min="2264" max="2264" width="9" style="33" customWidth="1"/>
    <col min="2265" max="2265" width="0.7109375" style="33" customWidth="1"/>
    <col min="2266" max="2266" width="16.28515625" style="33" customWidth="1"/>
    <col min="2267" max="2267" width="0.7109375" style="33" customWidth="1"/>
    <col min="2268" max="2268" width="16.7109375" style="33" customWidth="1"/>
    <col min="2269" max="2269" width="0.7109375" style="33" customWidth="1"/>
    <col min="2270" max="2270" width="17" style="33" customWidth="1"/>
    <col min="2271" max="2271" width="0.7109375" style="33" customWidth="1"/>
    <col min="2272" max="2272" width="17.42578125" style="33" customWidth="1"/>
    <col min="2273" max="2273" width="13" style="33" bestFit="1" customWidth="1"/>
    <col min="2274" max="2278" width="0" style="33" hidden="1" customWidth="1"/>
    <col min="2279" max="2517" width="10.140625" style="33"/>
    <col min="2518" max="2518" width="6.42578125" style="33" customWidth="1"/>
    <col min="2519" max="2519" width="26.7109375" style="33" customWidth="1"/>
    <col min="2520" max="2520" width="9" style="33" customWidth="1"/>
    <col min="2521" max="2521" width="0.7109375" style="33" customWidth="1"/>
    <col min="2522" max="2522" width="16.28515625" style="33" customWidth="1"/>
    <col min="2523" max="2523" width="0.7109375" style="33" customWidth="1"/>
    <col min="2524" max="2524" width="16.7109375" style="33" customWidth="1"/>
    <col min="2525" max="2525" width="0.7109375" style="33" customWidth="1"/>
    <col min="2526" max="2526" width="17" style="33" customWidth="1"/>
    <col min="2527" max="2527" width="0.7109375" style="33" customWidth="1"/>
    <col min="2528" max="2528" width="17.42578125" style="33" customWidth="1"/>
    <col min="2529" max="2529" width="13" style="33" bestFit="1" customWidth="1"/>
    <col min="2530" max="2534" width="0" style="33" hidden="1" customWidth="1"/>
    <col min="2535" max="2773" width="10.140625" style="33"/>
    <col min="2774" max="2774" width="6.42578125" style="33" customWidth="1"/>
    <col min="2775" max="2775" width="26.7109375" style="33" customWidth="1"/>
    <col min="2776" max="2776" width="9" style="33" customWidth="1"/>
    <col min="2777" max="2777" width="0.7109375" style="33" customWidth="1"/>
    <col min="2778" max="2778" width="16.28515625" style="33" customWidth="1"/>
    <col min="2779" max="2779" width="0.7109375" style="33" customWidth="1"/>
    <col min="2780" max="2780" width="16.7109375" style="33" customWidth="1"/>
    <col min="2781" max="2781" width="0.7109375" style="33" customWidth="1"/>
    <col min="2782" max="2782" width="17" style="33" customWidth="1"/>
    <col min="2783" max="2783" width="0.7109375" style="33" customWidth="1"/>
    <col min="2784" max="2784" width="17.42578125" style="33" customWidth="1"/>
    <col min="2785" max="2785" width="13" style="33" bestFit="1" customWidth="1"/>
    <col min="2786" max="2790" width="0" style="33" hidden="1" customWidth="1"/>
    <col min="2791" max="3029" width="10.140625" style="33"/>
    <col min="3030" max="3030" width="6.42578125" style="33" customWidth="1"/>
    <col min="3031" max="3031" width="26.7109375" style="33" customWidth="1"/>
    <col min="3032" max="3032" width="9" style="33" customWidth="1"/>
    <col min="3033" max="3033" width="0.7109375" style="33" customWidth="1"/>
    <col min="3034" max="3034" width="16.28515625" style="33" customWidth="1"/>
    <col min="3035" max="3035" width="0.7109375" style="33" customWidth="1"/>
    <col min="3036" max="3036" width="16.7109375" style="33" customWidth="1"/>
    <col min="3037" max="3037" width="0.7109375" style="33" customWidth="1"/>
    <col min="3038" max="3038" width="17" style="33" customWidth="1"/>
    <col min="3039" max="3039" width="0.7109375" style="33" customWidth="1"/>
    <col min="3040" max="3040" width="17.42578125" style="33" customWidth="1"/>
    <col min="3041" max="3041" width="13" style="33" bestFit="1" customWidth="1"/>
    <col min="3042" max="3046" width="0" style="33" hidden="1" customWidth="1"/>
    <col min="3047" max="3285" width="10.140625" style="33"/>
    <col min="3286" max="3286" width="6.42578125" style="33" customWidth="1"/>
    <col min="3287" max="3287" width="26.7109375" style="33" customWidth="1"/>
    <col min="3288" max="3288" width="9" style="33" customWidth="1"/>
    <col min="3289" max="3289" width="0.7109375" style="33" customWidth="1"/>
    <col min="3290" max="3290" width="16.28515625" style="33" customWidth="1"/>
    <col min="3291" max="3291" width="0.7109375" style="33" customWidth="1"/>
    <col min="3292" max="3292" width="16.7109375" style="33" customWidth="1"/>
    <col min="3293" max="3293" width="0.7109375" style="33" customWidth="1"/>
    <col min="3294" max="3294" width="17" style="33" customWidth="1"/>
    <col min="3295" max="3295" width="0.7109375" style="33" customWidth="1"/>
    <col min="3296" max="3296" width="17.42578125" style="33" customWidth="1"/>
    <col min="3297" max="3297" width="13" style="33" bestFit="1" customWidth="1"/>
    <col min="3298" max="3302" width="0" style="33" hidden="1" customWidth="1"/>
    <col min="3303" max="3541" width="10.140625" style="33"/>
    <col min="3542" max="3542" width="6.42578125" style="33" customWidth="1"/>
    <col min="3543" max="3543" width="26.7109375" style="33" customWidth="1"/>
    <col min="3544" max="3544" width="9" style="33" customWidth="1"/>
    <col min="3545" max="3545" width="0.7109375" style="33" customWidth="1"/>
    <col min="3546" max="3546" width="16.28515625" style="33" customWidth="1"/>
    <col min="3547" max="3547" width="0.7109375" style="33" customWidth="1"/>
    <col min="3548" max="3548" width="16.7109375" style="33" customWidth="1"/>
    <col min="3549" max="3549" width="0.7109375" style="33" customWidth="1"/>
    <col min="3550" max="3550" width="17" style="33" customWidth="1"/>
    <col min="3551" max="3551" width="0.7109375" style="33" customWidth="1"/>
    <col min="3552" max="3552" width="17.42578125" style="33" customWidth="1"/>
    <col min="3553" max="3553" width="13" style="33" bestFit="1" customWidth="1"/>
    <col min="3554" max="3558" width="0" style="33" hidden="1" customWidth="1"/>
    <col min="3559" max="3797" width="10.140625" style="33"/>
    <col min="3798" max="3798" width="6.42578125" style="33" customWidth="1"/>
    <col min="3799" max="3799" width="26.7109375" style="33" customWidth="1"/>
    <col min="3800" max="3800" width="9" style="33" customWidth="1"/>
    <col min="3801" max="3801" width="0.7109375" style="33" customWidth="1"/>
    <col min="3802" max="3802" width="16.28515625" style="33" customWidth="1"/>
    <col min="3803" max="3803" width="0.7109375" style="33" customWidth="1"/>
    <col min="3804" max="3804" width="16.7109375" style="33" customWidth="1"/>
    <col min="3805" max="3805" width="0.7109375" style="33" customWidth="1"/>
    <col min="3806" max="3806" width="17" style="33" customWidth="1"/>
    <col min="3807" max="3807" width="0.7109375" style="33" customWidth="1"/>
    <col min="3808" max="3808" width="17.42578125" style="33" customWidth="1"/>
    <col min="3809" max="3809" width="13" style="33" bestFit="1" customWidth="1"/>
    <col min="3810" max="3814" width="0" style="33" hidden="1" customWidth="1"/>
    <col min="3815" max="4053" width="10.140625" style="33"/>
    <col min="4054" max="4054" width="6.42578125" style="33" customWidth="1"/>
    <col min="4055" max="4055" width="26.7109375" style="33" customWidth="1"/>
    <col min="4056" max="4056" width="9" style="33" customWidth="1"/>
    <col min="4057" max="4057" width="0.7109375" style="33" customWidth="1"/>
    <col min="4058" max="4058" width="16.28515625" style="33" customWidth="1"/>
    <col min="4059" max="4059" width="0.7109375" style="33" customWidth="1"/>
    <col min="4060" max="4060" width="16.7109375" style="33" customWidth="1"/>
    <col min="4061" max="4061" width="0.7109375" style="33" customWidth="1"/>
    <col min="4062" max="4062" width="17" style="33" customWidth="1"/>
    <col min="4063" max="4063" width="0.7109375" style="33" customWidth="1"/>
    <col min="4064" max="4064" width="17.42578125" style="33" customWidth="1"/>
    <col min="4065" max="4065" width="13" style="33" bestFit="1" customWidth="1"/>
    <col min="4066" max="4070" width="0" style="33" hidden="1" customWidth="1"/>
    <col min="4071" max="4309" width="10.140625" style="33"/>
    <col min="4310" max="4310" width="6.42578125" style="33" customWidth="1"/>
    <col min="4311" max="4311" width="26.7109375" style="33" customWidth="1"/>
    <col min="4312" max="4312" width="9" style="33" customWidth="1"/>
    <col min="4313" max="4313" width="0.7109375" style="33" customWidth="1"/>
    <col min="4314" max="4314" width="16.28515625" style="33" customWidth="1"/>
    <col min="4315" max="4315" width="0.7109375" style="33" customWidth="1"/>
    <col min="4316" max="4316" width="16.7109375" style="33" customWidth="1"/>
    <col min="4317" max="4317" width="0.7109375" style="33" customWidth="1"/>
    <col min="4318" max="4318" width="17" style="33" customWidth="1"/>
    <col min="4319" max="4319" width="0.7109375" style="33" customWidth="1"/>
    <col min="4320" max="4320" width="17.42578125" style="33" customWidth="1"/>
    <col min="4321" max="4321" width="13" style="33" bestFit="1" customWidth="1"/>
    <col min="4322" max="4326" width="0" style="33" hidden="1" customWidth="1"/>
    <col min="4327" max="4565" width="10.140625" style="33"/>
    <col min="4566" max="4566" width="6.42578125" style="33" customWidth="1"/>
    <col min="4567" max="4567" width="26.7109375" style="33" customWidth="1"/>
    <col min="4568" max="4568" width="9" style="33" customWidth="1"/>
    <col min="4569" max="4569" width="0.7109375" style="33" customWidth="1"/>
    <col min="4570" max="4570" width="16.28515625" style="33" customWidth="1"/>
    <col min="4571" max="4571" width="0.7109375" style="33" customWidth="1"/>
    <col min="4572" max="4572" width="16.7109375" style="33" customWidth="1"/>
    <col min="4573" max="4573" width="0.7109375" style="33" customWidth="1"/>
    <col min="4574" max="4574" width="17" style="33" customWidth="1"/>
    <col min="4575" max="4575" width="0.7109375" style="33" customWidth="1"/>
    <col min="4576" max="4576" width="17.42578125" style="33" customWidth="1"/>
    <col min="4577" max="4577" width="13" style="33" bestFit="1" customWidth="1"/>
    <col min="4578" max="4582" width="0" style="33" hidden="1" customWidth="1"/>
    <col min="4583" max="4821" width="10.140625" style="33"/>
    <col min="4822" max="4822" width="6.42578125" style="33" customWidth="1"/>
    <col min="4823" max="4823" width="26.7109375" style="33" customWidth="1"/>
    <col min="4824" max="4824" width="9" style="33" customWidth="1"/>
    <col min="4825" max="4825" width="0.7109375" style="33" customWidth="1"/>
    <col min="4826" max="4826" width="16.28515625" style="33" customWidth="1"/>
    <col min="4827" max="4827" width="0.7109375" style="33" customWidth="1"/>
    <col min="4828" max="4828" width="16.7109375" style="33" customWidth="1"/>
    <col min="4829" max="4829" width="0.7109375" style="33" customWidth="1"/>
    <col min="4830" max="4830" width="17" style="33" customWidth="1"/>
    <col min="4831" max="4831" width="0.7109375" style="33" customWidth="1"/>
    <col min="4832" max="4832" width="17.42578125" style="33" customWidth="1"/>
    <col min="4833" max="4833" width="13" style="33" bestFit="1" customWidth="1"/>
    <col min="4834" max="4838" width="0" style="33" hidden="1" customWidth="1"/>
    <col min="4839" max="5077" width="10.140625" style="33"/>
    <col min="5078" max="5078" width="6.42578125" style="33" customWidth="1"/>
    <col min="5079" max="5079" width="26.7109375" style="33" customWidth="1"/>
    <col min="5080" max="5080" width="9" style="33" customWidth="1"/>
    <col min="5081" max="5081" width="0.7109375" style="33" customWidth="1"/>
    <col min="5082" max="5082" width="16.28515625" style="33" customWidth="1"/>
    <col min="5083" max="5083" width="0.7109375" style="33" customWidth="1"/>
    <col min="5084" max="5084" width="16.7109375" style="33" customWidth="1"/>
    <col min="5085" max="5085" width="0.7109375" style="33" customWidth="1"/>
    <col min="5086" max="5086" width="17" style="33" customWidth="1"/>
    <col min="5087" max="5087" width="0.7109375" style="33" customWidth="1"/>
    <col min="5088" max="5088" width="17.42578125" style="33" customWidth="1"/>
    <col min="5089" max="5089" width="13" style="33" bestFit="1" customWidth="1"/>
    <col min="5090" max="5094" width="0" style="33" hidden="1" customWidth="1"/>
    <col min="5095" max="5333" width="10.140625" style="33"/>
    <col min="5334" max="5334" width="6.42578125" style="33" customWidth="1"/>
    <col min="5335" max="5335" width="26.7109375" style="33" customWidth="1"/>
    <col min="5336" max="5336" width="9" style="33" customWidth="1"/>
    <col min="5337" max="5337" width="0.7109375" style="33" customWidth="1"/>
    <col min="5338" max="5338" width="16.28515625" style="33" customWidth="1"/>
    <col min="5339" max="5339" width="0.7109375" style="33" customWidth="1"/>
    <col min="5340" max="5340" width="16.7109375" style="33" customWidth="1"/>
    <col min="5341" max="5341" width="0.7109375" style="33" customWidth="1"/>
    <col min="5342" max="5342" width="17" style="33" customWidth="1"/>
    <col min="5343" max="5343" width="0.7109375" style="33" customWidth="1"/>
    <col min="5344" max="5344" width="17.42578125" style="33" customWidth="1"/>
    <col min="5345" max="5345" width="13" style="33" bestFit="1" customWidth="1"/>
    <col min="5346" max="5350" width="0" style="33" hidden="1" customWidth="1"/>
    <col min="5351" max="5589" width="10.140625" style="33"/>
    <col min="5590" max="5590" width="6.42578125" style="33" customWidth="1"/>
    <col min="5591" max="5591" width="26.7109375" style="33" customWidth="1"/>
    <col min="5592" max="5592" width="9" style="33" customWidth="1"/>
    <col min="5593" max="5593" width="0.7109375" style="33" customWidth="1"/>
    <col min="5594" max="5594" width="16.28515625" style="33" customWidth="1"/>
    <col min="5595" max="5595" width="0.7109375" style="33" customWidth="1"/>
    <col min="5596" max="5596" width="16.7109375" style="33" customWidth="1"/>
    <col min="5597" max="5597" width="0.7109375" style="33" customWidth="1"/>
    <col min="5598" max="5598" width="17" style="33" customWidth="1"/>
    <col min="5599" max="5599" width="0.7109375" style="33" customWidth="1"/>
    <col min="5600" max="5600" width="17.42578125" style="33" customWidth="1"/>
    <col min="5601" max="5601" width="13" style="33" bestFit="1" customWidth="1"/>
    <col min="5602" max="5606" width="0" style="33" hidden="1" customWidth="1"/>
    <col min="5607" max="5845" width="10.140625" style="33"/>
    <col min="5846" max="5846" width="6.42578125" style="33" customWidth="1"/>
    <col min="5847" max="5847" width="26.7109375" style="33" customWidth="1"/>
    <col min="5848" max="5848" width="9" style="33" customWidth="1"/>
    <col min="5849" max="5849" width="0.7109375" style="33" customWidth="1"/>
    <col min="5850" max="5850" width="16.28515625" style="33" customWidth="1"/>
    <col min="5851" max="5851" width="0.7109375" style="33" customWidth="1"/>
    <col min="5852" max="5852" width="16.7109375" style="33" customWidth="1"/>
    <col min="5853" max="5853" width="0.7109375" style="33" customWidth="1"/>
    <col min="5854" max="5854" width="17" style="33" customWidth="1"/>
    <col min="5855" max="5855" width="0.7109375" style="33" customWidth="1"/>
    <col min="5856" max="5856" width="17.42578125" style="33" customWidth="1"/>
    <col min="5857" max="5857" width="13" style="33" bestFit="1" customWidth="1"/>
    <col min="5858" max="5862" width="0" style="33" hidden="1" customWidth="1"/>
    <col min="5863" max="6101" width="10.140625" style="33"/>
    <col min="6102" max="6102" width="6.42578125" style="33" customWidth="1"/>
    <col min="6103" max="6103" width="26.7109375" style="33" customWidth="1"/>
    <col min="6104" max="6104" width="9" style="33" customWidth="1"/>
    <col min="6105" max="6105" width="0.7109375" style="33" customWidth="1"/>
    <col min="6106" max="6106" width="16.28515625" style="33" customWidth="1"/>
    <col min="6107" max="6107" width="0.7109375" style="33" customWidth="1"/>
    <col min="6108" max="6108" width="16.7109375" style="33" customWidth="1"/>
    <col min="6109" max="6109" width="0.7109375" style="33" customWidth="1"/>
    <col min="6110" max="6110" width="17" style="33" customWidth="1"/>
    <col min="6111" max="6111" width="0.7109375" style="33" customWidth="1"/>
    <col min="6112" max="6112" width="17.42578125" style="33" customWidth="1"/>
    <col min="6113" max="6113" width="13" style="33" bestFit="1" customWidth="1"/>
    <col min="6114" max="6118" width="0" style="33" hidden="1" customWidth="1"/>
    <col min="6119" max="6357" width="10.140625" style="33"/>
    <col min="6358" max="6358" width="6.42578125" style="33" customWidth="1"/>
    <col min="6359" max="6359" width="26.7109375" style="33" customWidth="1"/>
    <col min="6360" max="6360" width="9" style="33" customWidth="1"/>
    <col min="6361" max="6361" width="0.7109375" style="33" customWidth="1"/>
    <col min="6362" max="6362" width="16.28515625" style="33" customWidth="1"/>
    <col min="6363" max="6363" width="0.7109375" style="33" customWidth="1"/>
    <col min="6364" max="6364" width="16.7109375" style="33" customWidth="1"/>
    <col min="6365" max="6365" width="0.7109375" style="33" customWidth="1"/>
    <col min="6366" max="6366" width="17" style="33" customWidth="1"/>
    <col min="6367" max="6367" width="0.7109375" style="33" customWidth="1"/>
    <col min="6368" max="6368" width="17.42578125" style="33" customWidth="1"/>
    <col min="6369" max="6369" width="13" style="33" bestFit="1" customWidth="1"/>
    <col min="6370" max="6374" width="0" style="33" hidden="1" customWidth="1"/>
    <col min="6375" max="6613" width="10.140625" style="33"/>
    <col min="6614" max="6614" width="6.42578125" style="33" customWidth="1"/>
    <col min="6615" max="6615" width="26.7109375" style="33" customWidth="1"/>
    <col min="6616" max="6616" width="9" style="33" customWidth="1"/>
    <col min="6617" max="6617" width="0.7109375" style="33" customWidth="1"/>
    <col min="6618" max="6618" width="16.28515625" style="33" customWidth="1"/>
    <col min="6619" max="6619" width="0.7109375" style="33" customWidth="1"/>
    <col min="6620" max="6620" width="16.7109375" style="33" customWidth="1"/>
    <col min="6621" max="6621" width="0.7109375" style="33" customWidth="1"/>
    <col min="6622" max="6622" width="17" style="33" customWidth="1"/>
    <col min="6623" max="6623" width="0.7109375" style="33" customWidth="1"/>
    <col min="6624" max="6624" width="17.42578125" style="33" customWidth="1"/>
    <col min="6625" max="6625" width="13" style="33" bestFit="1" customWidth="1"/>
    <col min="6626" max="6630" width="0" style="33" hidden="1" customWidth="1"/>
    <col min="6631" max="6869" width="10.140625" style="33"/>
    <col min="6870" max="6870" width="6.42578125" style="33" customWidth="1"/>
    <col min="6871" max="6871" width="26.7109375" style="33" customWidth="1"/>
    <col min="6872" max="6872" width="9" style="33" customWidth="1"/>
    <col min="6873" max="6873" width="0.7109375" style="33" customWidth="1"/>
    <col min="6874" max="6874" width="16.28515625" style="33" customWidth="1"/>
    <col min="6875" max="6875" width="0.7109375" style="33" customWidth="1"/>
    <col min="6876" max="6876" width="16.7109375" style="33" customWidth="1"/>
    <col min="6877" max="6877" width="0.7109375" style="33" customWidth="1"/>
    <col min="6878" max="6878" width="17" style="33" customWidth="1"/>
    <col min="6879" max="6879" width="0.7109375" style="33" customWidth="1"/>
    <col min="6880" max="6880" width="17.42578125" style="33" customWidth="1"/>
    <col min="6881" max="6881" width="13" style="33" bestFit="1" customWidth="1"/>
    <col min="6882" max="6886" width="0" style="33" hidden="1" customWidth="1"/>
    <col min="6887" max="7125" width="10.140625" style="33"/>
    <col min="7126" max="7126" width="6.42578125" style="33" customWidth="1"/>
    <col min="7127" max="7127" width="26.7109375" style="33" customWidth="1"/>
    <col min="7128" max="7128" width="9" style="33" customWidth="1"/>
    <col min="7129" max="7129" width="0.7109375" style="33" customWidth="1"/>
    <col min="7130" max="7130" width="16.28515625" style="33" customWidth="1"/>
    <col min="7131" max="7131" width="0.7109375" style="33" customWidth="1"/>
    <col min="7132" max="7132" width="16.7109375" style="33" customWidth="1"/>
    <col min="7133" max="7133" width="0.7109375" style="33" customWidth="1"/>
    <col min="7134" max="7134" width="17" style="33" customWidth="1"/>
    <col min="7135" max="7135" width="0.7109375" style="33" customWidth="1"/>
    <col min="7136" max="7136" width="17.42578125" style="33" customWidth="1"/>
    <col min="7137" max="7137" width="13" style="33" bestFit="1" customWidth="1"/>
    <col min="7138" max="7142" width="0" style="33" hidden="1" customWidth="1"/>
    <col min="7143" max="7381" width="10.140625" style="33"/>
    <col min="7382" max="7382" width="6.42578125" style="33" customWidth="1"/>
    <col min="7383" max="7383" width="26.7109375" style="33" customWidth="1"/>
    <col min="7384" max="7384" width="9" style="33" customWidth="1"/>
    <col min="7385" max="7385" width="0.7109375" style="33" customWidth="1"/>
    <col min="7386" max="7386" width="16.28515625" style="33" customWidth="1"/>
    <col min="7387" max="7387" width="0.7109375" style="33" customWidth="1"/>
    <col min="7388" max="7388" width="16.7109375" style="33" customWidth="1"/>
    <col min="7389" max="7389" width="0.7109375" style="33" customWidth="1"/>
    <col min="7390" max="7390" width="17" style="33" customWidth="1"/>
    <col min="7391" max="7391" width="0.7109375" style="33" customWidth="1"/>
    <col min="7392" max="7392" width="17.42578125" style="33" customWidth="1"/>
    <col min="7393" max="7393" width="13" style="33" bestFit="1" customWidth="1"/>
    <col min="7394" max="7398" width="0" style="33" hidden="1" customWidth="1"/>
    <col min="7399" max="7637" width="10.140625" style="33"/>
    <col min="7638" max="7638" width="6.42578125" style="33" customWidth="1"/>
    <col min="7639" max="7639" width="26.7109375" style="33" customWidth="1"/>
    <col min="7640" max="7640" width="9" style="33" customWidth="1"/>
    <col min="7641" max="7641" width="0.7109375" style="33" customWidth="1"/>
    <col min="7642" max="7642" width="16.28515625" style="33" customWidth="1"/>
    <col min="7643" max="7643" width="0.7109375" style="33" customWidth="1"/>
    <col min="7644" max="7644" width="16.7109375" style="33" customWidth="1"/>
    <col min="7645" max="7645" width="0.7109375" style="33" customWidth="1"/>
    <col min="7646" max="7646" width="17" style="33" customWidth="1"/>
    <col min="7647" max="7647" width="0.7109375" style="33" customWidth="1"/>
    <col min="7648" max="7648" width="17.42578125" style="33" customWidth="1"/>
    <col min="7649" max="7649" width="13" style="33" bestFit="1" customWidth="1"/>
    <col min="7650" max="7654" width="0" style="33" hidden="1" customWidth="1"/>
    <col min="7655" max="7893" width="10.140625" style="33"/>
    <col min="7894" max="7894" width="6.42578125" style="33" customWidth="1"/>
    <col min="7895" max="7895" width="26.7109375" style="33" customWidth="1"/>
    <col min="7896" max="7896" width="9" style="33" customWidth="1"/>
    <col min="7897" max="7897" width="0.7109375" style="33" customWidth="1"/>
    <col min="7898" max="7898" width="16.28515625" style="33" customWidth="1"/>
    <col min="7899" max="7899" width="0.7109375" style="33" customWidth="1"/>
    <col min="7900" max="7900" width="16.7109375" style="33" customWidth="1"/>
    <col min="7901" max="7901" width="0.7109375" style="33" customWidth="1"/>
    <col min="7902" max="7902" width="17" style="33" customWidth="1"/>
    <col min="7903" max="7903" width="0.7109375" style="33" customWidth="1"/>
    <col min="7904" max="7904" width="17.42578125" style="33" customWidth="1"/>
    <col min="7905" max="7905" width="13" style="33" bestFit="1" customWidth="1"/>
    <col min="7906" max="7910" width="0" style="33" hidden="1" customWidth="1"/>
    <col min="7911" max="8149" width="10.140625" style="33"/>
    <col min="8150" max="8150" width="6.42578125" style="33" customWidth="1"/>
    <col min="8151" max="8151" width="26.7109375" style="33" customWidth="1"/>
    <col min="8152" max="8152" width="9" style="33" customWidth="1"/>
    <col min="8153" max="8153" width="0.7109375" style="33" customWidth="1"/>
    <col min="8154" max="8154" width="16.28515625" style="33" customWidth="1"/>
    <col min="8155" max="8155" width="0.7109375" style="33" customWidth="1"/>
    <col min="8156" max="8156" width="16.7109375" style="33" customWidth="1"/>
    <col min="8157" max="8157" width="0.7109375" style="33" customWidth="1"/>
    <col min="8158" max="8158" width="17" style="33" customWidth="1"/>
    <col min="8159" max="8159" width="0.7109375" style="33" customWidth="1"/>
    <col min="8160" max="8160" width="17.42578125" style="33" customWidth="1"/>
    <col min="8161" max="8161" width="13" style="33" bestFit="1" customWidth="1"/>
    <col min="8162" max="8166" width="0" style="33" hidden="1" customWidth="1"/>
    <col min="8167" max="8405" width="10.140625" style="33"/>
    <col min="8406" max="8406" width="6.42578125" style="33" customWidth="1"/>
    <col min="8407" max="8407" width="26.7109375" style="33" customWidth="1"/>
    <col min="8408" max="8408" width="9" style="33" customWidth="1"/>
    <col min="8409" max="8409" width="0.7109375" style="33" customWidth="1"/>
    <col min="8410" max="8410" width="16.28515625" style="33" customWidth="1"/>
    <col min="8411" max="8411" width="0.7109375" style="33" customWidth="1"/>
    <col min="8412" max="8412" width="16.7109375" style="33" customWidth="1"/>
    <col min="8413" max="8413" width="0.7109375" style="33" customWidth="1"/>
    <col min="8414" max="8414" width="17" style="33" customWidth="1"/>
    <col min="8415" max="8415" width="0.7109375" style="33" customWidth="1"/>
    <col min="8416" max="8416" width="17.42578125" style="33" customWidth="1"/>
    <col min="8417" max="8417" width="13" style="33" bestFit="1" customWidth="1"/>
    <col min="8418" max="8422" width="0" style="33" hidden="1" customWidth="1"/>
    <col min="8423" max="8661" width="10.140625" style="33"/>
    <col min="8662" max="8662" width="6.42578125" style="33" customWidth="1"/>
    <col min="8663" max="8663" width="26.7109375" style="33" customWidth="1"/>
    <col min="8664" max="8664" width="9" style="33" customWidth="1"/>
    <col min="8665" max="8665" width="0.7109375" style="33" customWidth="1"/>
    <col min="8666" max="8666" width="16.28515625" style="33" customWidth="1"/>
    <col min="8667" max="8667" width="0.7109375" style="33" customWidth="1"/>
    <col min="8668" max="8668" width="16.7109375" style="33" customWidth="1"/>
    <col min="8669" max="8669" width="0.7109375" style="33" customWidth="1"/>
    <col min="8670" max="8670" width="17" style="33" customWidth="1"/>
    <col min="8671" max="8671" width="0.7109375" style="33" customWidth="1"/>
    <col min="8672" max="8672" width="17.42578125" style="33" customWidth="1"/>
    <col min="8673" max="8673" width="13" style="33" bestFit="1" customWidth="1"/>
    <col min="8674" max="8678" width="0" style="33" hidden="1" customWidth="1"/>
    <col min="8679" max="8917" width="10.140625" style="33"/>
    <col min="8918" max="8918" width="6.42578125" style="33" customWidth="1"/>
    <col min="8919" max="8919" width="26.7109375" style="33" customWidth="1"/>
    <col min="8920" max="8920" width="9" style="33" customWidth="1"/>
    <col min="8921" max="8921" width="0.7109375" style="33" customWidth="1"/>
    <col min="8922" max="8922" width="16.28515625" style="33" customWidth="1"/>
    <col min="8923" max="8923" width="0.7109375" style="33" customWidth="1"/>
    <col min="8924" max="8924" width="16.7109375" style="33" customWidth="1"/>
    <col min="8925" max="8925" width="0.7109375" style="33" customWidth="1"/>
    <col min="8926" max="8926" width="17" style="33" customWidth="1"/>
    <col min="8927" max="8927" width="0.7109375" style="33" customWidth="1"/>
    <col min="8928" max="8928" width="17.42578125" style="33" customWidth="1"/>
    <col min="8929" max="8929" width="13" style="33" bestFit="1" customWidth="1"/>
    <col min="8930" max="8934" width="0" style="33" hidden="1" customWidth="1"/>
    <col min="8935" max="9173" width="10.140625" style="33"/>
    <col min="9174" max="9174" width="6.42578125" style="33" customWidth="1"/>
    <col min="9175" max="9175" width="26.7109375" style="33" customWidth="1"/>
    <col min="9176" max="9176" width="9" style="33" customWidth="1"/>
    <col min="9177" max="9177" width="0.7109375" style="33" customWidth="1"/>
    <col min="9178" max="9178" width="16.28515625" style="33" customWidth="1"/>
    <col min="9179" max="9179" width="0.7109375" style="33" customWidth="1"/>
    <col min="9180" max="9180" width="16.7109375" style="33" customWidth="1"/>
    <col min="9181" max="9181" width="0.7109375" style="33" customWidth="1"/>
    <col min="9182" max="9182" width="17" style="33" customWidth="1"/>
    <col min="9183" max="9183" width="0.7109375" style="33" customWidth="1"/>
    <col min="9184" max="9184" width="17.42578125" style="33" customWidth="1"/>
    <col min="9185" max="9185" width="13" style="33" bestFit="1" customWidth="1"/>
    <col min="9186" max="9190" width="0" style="33" hidden="1" customWidth="1"/>
    <col min="9191" max="9429" width="10.140625" style="33"/>
    <col min="9430" max="9430" width="6.42578125" style="33" customWidth="1"/>
    <col min="9431" max="9431" width="26.7109375" style="33" customWidth="1"/>
    <col min="9432" max="9432" width="9" style="33" customWidth="1"/>
    <col min="9433" max="9433" width="0.7109375" style="33" customWidth="1"/>
    <col min="9434" max="9434" width="16.28515625" style="33" customWidth="1"/>
    <col min="9435" max="9435" width="0.7109375" style="33" customWidth="1"/>
    <col min="9436" max="9436" width="16.7109375" style="33" customWidth="1"/>
    <col min="9437" max="9437" width="0.7109375" style="33" customWidth="1"/>
    <col min="9438" max="9438" width="17" style="33" customWidth="1"/>
    <col min="9439" max="9439" width="0.7109375" style="33" customWidth="1"/>
    <col min="9440" max="9440" width="17.42578125" style="33" customWidth="1"/>
    <col min="9441" max="9441" width="13" style="33" bestFit="1" customWidth="1"/>
    <col min="9442" max="9446" width="0" style="33" hidden="1" customWidth="1"/>
    <col min="9447" max="9685" width="10.140625" style="33"/>
    <col min="9686" max="9686" width="6.42578125" style="33" customWidth="1"/>
    <col min="9687" max="9687" width="26.7109375" style="33" customWidth="1"/>
    <col min="9688" max="9688" width="9" style="33" customWidth="1"/>
    <col min="9689" max="9689" width="0.7109375" style="33" customWidth="1"/>
    <col min="9690" max="9690" width="16.28515625" style="33" customWidth="1"/>
    <col min="9691" max="9691" width="0.7109375" style="33" customWidth="1"/>
    <col min="9692" max="9692" width="16.7109375" style="33" customWidth="1"/>
    <col min="9693" max="9693" width="0.7109375" style="33" customWidth="1"/>
    <col min="9694" max="9694" width="17" style="33" customWidth="1"/>
    <col min="9695" max="9695" width="0.7109375" style="33" customWidth="1"/>
    <col min="9696" max="9696" width="17.42578125" style="33" customWidth="1"/>
    <col min="9697" max="9697" width="13" style="33" bestFit="1" customWidth="1"/>
    <col min="9698" max="9702" width="0" style="33" hidden="1" customWidth="1"/>
    <col min="9703" max="9941" width="10.140625" style="33"/>
    <col min="9942" max="9942" width="6.42578125" style="33" customWidth="1"/>
    <col min="9943" max="9943" width="26.7109375" style="33" customWidth="1"/>
    <col min="9944" max="9944" width="9" style="33" customWidth="1"/>
    <col min="9945" max="9945" width="0.7109375" style="33" customWidth="1"/>
    <col min="9946" max="9946" width="16.28515625" style="33" customWidth="1"/>
    <col min="9947" max="9947" width="0.7109375" style="33" customWidth="1"/>
    <col min="9948" max="9948" width="16.7109375" style="33" customWidth="1"/>
    <col min="9949" max="9949" width="0.7109375" style="33" customWidth="1"/>
    <col min="9950" max="9950" width="17" style="33" customWidth="1"/>
    <col min="9951" max="9951" width="0.7109375" style="33" customWidth="1"/>
    <col min="9952" max="9952" width="17.42578125" style="33" customWidth="1"/>
    <col min="9953" max="9953" width="13" style="33" bestFit="1" customWidth="1"/>
    <col min="9954" max="9958" width="0" style="33" hidden="1" customWidth="1"/>
    <col min="9959" max="10197" width="10.140625" style="33"/>
    <col min="10198" max="10198" width="6.42578125" style="33" customWidth="1"/>
    <col min="10199" max="10199" width="26.7109375" style="33" customWidth="1"/>
    <col min="10200" max="10200" width="9" style="33" customWidth="1"/>
    <col min="10201" max="10201" width="0.7109375" style="33" customWidth="1"/>
    <col min="10202" max="10202" width="16.28515625" style="33" customWidth="1"/>
    <col min="10203" max="10203" width="0.7109375" style="33" customWidth="1"/>
    <col min="10204" max="10204" width="16.7109375" style="33" customWidth="1"/>
    <col min="10205" max="10205" width="0.7109375" style="33" customWidth="1"/>
    <col min="10206" max="10206" width="17" style="33" customWidth="1"/>
    <col min="10207" max="10207" width="0.7109375" style="33" customWidth="1"/>
    <col min="10208" max="10208" width="17.42578125" style="33" customWidth="1"/>
    <col min="10209" max="10209" width="13" style="33" bestFit="1" customWidth="1"/>
    <col min="10210" max="10214" width="0" style="33" hidden="1" customWidth="1"/>
    <col min="10215" max="10453" width="10.140625" style="33"/>
    <col min="10454" max="10454" width="6.42578125" style="33" customWidth="1"/>
    <col min="10455" max="10455" width="26.7109375" style="33" customWidth="1"/>
    <col min="10456" max="10456" width="9" style="33" customWidth="1"/>
    <col min="10457" max="10457" width="0.7109375" style="33" customWidth="1"/>
    <col min="10458" max="10458" width="16.28515625" style="33" customWidth="1"/>
    <col min="10459" max="10459" width="0.7109375" style="33" customWidth="1"/>
    <col min="10460" max="10460" width="16.7109375" style="33" customWidth="1"/>
    <col min="10461" max="10461" width="0.7109375" style="33" customWidth="1"/>
    <col min="10462" max="10462" width="17" style="33" customWidth="1"/>
    <col min="10463" max="10463" width="0.7109375" style="33" customWidth="1"/>
    <col min="10464" max="10464" width="17.42578125" style="33" customWidth="1"/>
    <col min="10465" max="10465" width="13" style="33" bestFit="1" customWidth="1"/>
    <col min="10466" max="10470" width="0" style="33" hidden="1" customWidth="1"/>
    <col min="10471" max="10709" width="10.140625" style="33"/>
    <col min="10710" max="10710" width="6.42578125" style="33" customWidth="1"/>
    <col min="10711" max="10711" width="26.7109375" style="33" customWidth="1"/>
    <col min="10712" max="10712" width="9" style="33" customWidth="1"/>
    <col min="10713" max="10713" width="0.7109375" style="33" customWidth="1"/>
    <col min="10714" max="10714" width="16.28515625" style="33" customWidth="1"/>
    <col min="10715" max="10715" width="0.7109375" style="33" customWidth="1"/>
    <col min="10716" max="10716" width="16.7109375" style="33" customWidth="1"/>
    <col min="10717" max="10717" width="0.7109375" style="33" customWidth="1"/>
    <col min="10718" max="10718" width="17" style="33" customWidth="1"/>
    <col min="10719" max="10719" width="0.7109375" style="33" customWidth="1"/>
    <col min="10720" max="10720" width="17.42578125" style="33" customWidth="1"/>
    <col min="10721" max="10721" width="13" style="33" bestFit="1" customWidth="1"/>
    <col min="10722" max="10726" width="0" style="33" hidden="1" customWidth="1"/>
    <col min="10727" max="10965" width="10.140625" style="33"/>
    <col min="10966" max="10966" width="6.42578125" style="33" customWidth="1"/>
    <col min="10967" max="10967" width="26.7109375" style="33" customWidth="1"/>
    <col min="10968" max="10968" width="9" style="33" customWidth="1"/>
    <col min="10969" max="10969" width="0.7109375" style="33" customWidth="1"/>
    <col min="10970" max="10970" width="16.28515625" style="33" customWidth="1"/>
    <col min="10971" max="10971" width="0.7109375" style="33" customWidth="1"/>
    <col min="10972" max="10972" width="16.7109375" style="33" customWidth="1"/>
    <col min="10973" max="10973" width="0.7109375" style="33" customWidth="1"/>
    <col min="10974" max="10974" width="17" style="33" customWidth="1"/>
    <col min="10975" max="10975" width="0.7109375" style="33" customWidth="1"/>
    <col min="10976" max="10976" width="17.42578125" style="33" customWidth="1"/>
    <col min="10977" max="10977" width="13" style="33" bestFit="1" customWidth="1"/>
    <col min="10978" max="10982" width="0" style="33" hidden="1" customWidth="1"/>
    <col min="10983" max="11221" width="10.140625" style="33"/>
    <col min="11222" max="11222" width="6.42578125" style="33" customWidth="1"/>
    <col min="11223" max="11223" width="26.7109375" style="33" customWidth="1"/>
    <col min="11224" max="11224" width="9" style="33" customWidth="1"/>
    <col min="11225" max="11225" width="0.7109375" style="33" customWidth="1"/>
    <col min="11226" max="11226" width="16.28515625" style="33" customWidth="1"/>
    <col min="11227" max="11227" width="0.7109375" style="33" customWidth="1"/>
    <col min="11228" max="11228" width="16.7109375" style="33" customWidth="1"/>
    <col min="11229" max="11229" width="0.7109375" style="33" customWidth="1"/>
    <col min="11230" max="11230" width="17" style="33" customWidth="1"/>
    <col min="11231" max="11231" width="0.7109375" style="33" customWidth="1"/>
    <col min="11232" max="11232" width="17.42578125" style="33" customWidth="1"/>
    <col min="11233" max="11233" width="13" style="33" bestFit="1" customWidth="1"/>
    <col min="11234" max="11238" width="0" style="33" hidden="1" customWidth="1"/>
    <col min="11239" max="11477" width="10.140625" style="33"/>
    <col min="11478" max="11478" width="6.42578125" style="33" customWidth="1"/>
    <col min="11479" max="11479" width="26.7109375" style="33" customWidth="1"/>
    <col min="11480" max="11480" width="9" style="33" customWidth="1"/>
    <col min="11481" max="11481" width="0.7109375" style="33" customWidth="1"/>
    <col min="11482" max="11482" width="16.28515625" style="33" customWidth="1"/>
    <col min="11483" max="11483" width="0.7109375" style="33" customWidth="1"/>
    <col min="11484" max="11484" width="16.7109375" style="33" customWidth="1"/>
    <col min="11485" max="11485" width="0.7109375" style="33" customWidth="1"/>
    <col min="11486" max="11486" width="17" style="33" customWidth="1"/>
    <col min="11487" max="11487" width="0.7109375" style="33" customWidth="1"/>
    <col min="11488" max="11488" width="17.42578125" style="33" customWidth="1"/>
    <col min="11489" max="11489" width="13" style="33" bestFit="1" customWidth="1"/>
    <col min="11490" max="11494" width="0" style="33" hidden="1" customWidth="1"/>
    <col min="11495" max="11733" width="10.140625" style="33"/>
    <col min="11734" max="11734" width="6.42578125" style="33" customWidth="1"/>
    <col min="11735" max="11735" width="26.7109375" style="33" customWidth="1"/>
    <col min="11736" max="11736" width="9" style="33" customWidth="1"/>
    <col min="11737" max="11737" width="0.7109375" style="33" customWidth="1"/>
    <col min="11738" max="11738" width="16.28515625" style="33" customWidth="1"/>
    <col min="11739" max="11739" width="0.7109375" style="33" customWidth="1"/>
    <col min="11740" max="11740" width="16.7109375" style="33" customWidth="1"/>
    <col min="11741" max="11741" width="0.7109375" style="33" customWidth="1"/>
    <col min="11742" max="11742" width="17" style="33" customWidth="1"/>
    <col min="11743" max="11743" width="0.7109375" style="33" customWidth="1"/>
    <col min="11744" max="11744" width="17.42578125" style="33" customWidth="1"/>
    <col min="11745" max="11745" width="13" style="33" bestFit="1" customWidth="1"/>
    <col min="11746" max="11750" width="0" style="33" hidden="1" customWidth="1"/>
    <col min="11751" max="11989" width="10.140625" style="33"/>
    <col min="11990" max="11990" width="6.42578125" style="33" customWidth="1"/>
    <col min="11991" max="11991" width="26.7109375" style="33" customWidth="1"/>
    <col min="11992" max="11992" width="9" style="33" customWidth="1"/>
    <col min="11993" max="11993" width="0.7109375" style="33" customWidth="1"/>
    <col min="11994" max="11994" width="16.28515625" style="33" customWidth="1"/>
    <col min="11995" max="11995" width="0.7109375" style="33" customWidth="1"/>
    <col min="11996" max="11996" width="16.7109375" style="33" customWidth="1"/>
    <col min="11997" max="11997" width="0.7109375" style="33" customWidth="1"/>
    <col min="11998" max="11998" width="17" style="33" customWidth="1"/>
    <col min="11999" max="11999" width="0.7109375" style="33" customWidth="1"/>
    <col min="12000" max="12000" width="17.42578125" style="33" customWidth="1"/>
    <col min="12001" max="12001" width="13" style="33" bestFit="1" customWidth="1"/>
    <col min="12002" max="12006" width="0" style="33" hidden="1" customWidth="1"/>
    <col min="12007" max="12245" width="10.140625" style="33"/>
    <col min="12246" max="12246" width="6.42578125" style="33" customWidth="1"/>
    <col min="12247" max="12247" width="26.7109375" style="33" customWidth="1"/>
    <col min="12248" max="12248" width="9" style="33" customWidth="1"/>
    <col min="12249" max="12249" width="0.7109375" style="33" customWidth="1"/>
    <col min="12250" max="12250" width="16.28515625" style="33" customWidth="1"/>
    <col min="12251" max="12251" width="0.7109375" style="33" customWidth="1"/>
    <col min="12252" max="12252" width="16.7109375" style="33" customWidth="1"/>
    <col min="12253" max="12253" width="0.7109375" style="33" customWidth="1"/>
    <col min="12254" max="12254" width="17" style="33" customWidth="1"/>
    <col min="12255" max="12255" width="0.7109375" style="33" customWidth="1"/>
    <col min="12256" max="12256" width="17.42578125" style="33" customWidth="1"/>
    <col min="12257" max="12257" width="13" style="33" bestFit="1" customWidth="1"/>
    <col min="12258" max="12262" width="0" style="33" hidden="1" customWidth="1"/>
    <col min="12263" max="12501" width="10.140625" style="33"/>
    <col min="12502" max="12502" width="6.42578125" style="33" customWidth="1"/>
    <col min="12503" max="12503" width="26.7109375" style="33" customWidth="1"/>
    <col min="12504" max="12504" width="9" style="33" customWidth="1"/>
    <col min="12505" max="12505" width="0.7109375" style="33" customWidth="1"/>
    <col min="12506" max="12506" width="16.28515625" style="33" customWidth="1"/>
    <col min="12507" max="12507" width="0.7109375" style="33" customWidth="1"/>
    <col min="12508" max="12508" width="16.7109375" style="33" customWidth="1"/>
    <col min="12509" max="12509" width="0.7109375" style="33" customWidth="1"/>
    <col min="12510" max="12510" width="17" style="33" customWidth="1"/>
    <col min="12511" max="12511" width="0.7109375" style="33" customWidth="1"/>
    <col min="12512" max="12512" width="17.42578125" style="33" customWidth="1"/>
    <col min="12513" max="12513" width="13" style="33" bestFit="1" customWidth="1"/>
    <col min="12514" max="12518" width="0" style="33" hidden="1" customWidth="1"/>
    <col min="12519" max="12757" width="10.140625" style="33"/>
    <col min="12758" max="12758" width="6.42578125" style="33" customWidth="1"/>
    <col min="12759" max="12759" width="26.7109375" style="33" customWidth="1"/>
    <col min="12760" max="12760" width="9" style="33" customWidth="1"/>
    <col min="12761" max="12761" width="0.7109375" style="33" customWidth="1"/>
    <col min="12762" max="12762" width="16.28515625" style="33" customWidth="1"/>
    <col min="12763" max="12763" width="0.7109375" style="33" customWidth="1"/>
    <col min="12764" max="12764" width="16.7109375" style="33" customWidth="1"/>
    <col min="12765" max="12765" width="0.7109375" style="33" customWidth="1"/>
    <col min="12766" max="12766" width="17" style="33" customWidth="1"/>
    <col min="12767" max="12767" width="0.7109375" style="33" customWidth="1"/>
    <col min="12768" max="12768" width="17.42578125" style="33" customWidth="1"/>
    <col min="12769" max="12769" width="13" style="33" bestFit="1" customWidth="1"/>
    <col min="12770" max="12774" width="0" style="33" hidden="1" customWidth="1"/>
    <col min="12775" max="13013" width="10.140625" style="33"/>
    <col min="13014" max="13014" width="6.42578125" style="33" customWidth="1"/>
    <col min="13015" max="13015" width="26.7109375" style="33" customWidth="1"/>
    <col min="13016" max="13016" width="9" style="33" customWidth="1"/>
    <col min="13017" max="13017" width="0.7109375" style="33" customWidth="1"/>
    <col min="13018" max="13018" width="16.28515625" style="33" customWidth="1"/>
    <col min="13019" max="13019" width="0.7109375" style="33" customWidth="1"/>
    <col min="13020" max="13020" width="16.7109375" style="33" customWidth="1"/>
    <col min="13021" max="13021" width="0.7109375" style="33" customWidth="1"/>
    <col min="13022" max="13022" width="17" style="33" customWidth="1"/>
    <col min="13023" max="13023" width="0.7109375" style="33" customWidth="1"/>
    <col min="13024" max="13024" width="17.42578125" style="33" customWidth="1"/>
    <col min="13025" max="13025" width="13" style="33" bestFit="1" customWidth="1"/>
    <col min="13026" max="13030" width="0" style="33" hidden="1" customWidth="1"/>
    <col min="13031" max="13269" width="10.140625" style="33"/>
    <col min="13270" max="13270" width="6.42578125" style="33" customWidth="1"/>
    <col min="13271" max="13271" width="26.7109375" style="33" customWidth="1"/>
    <col min="13272" max="13272" width="9" style="33" customWidth="1"/>
    <col min="13273" max="13273" width="0.7109375" style="33" customWidth="1"/>
    <col min="13274" max="13274" width="16.28515625" style="33" customWidth="1"/>
    <col min="13275" max="13275" width="0.7109375" style="33" customWidth="1"/>
    <col min="13276" max="13276" width="16.7109375" style="33" customWidth="1"/>
    <col min="13277" max="13277" width="0.7109375" style="33" customWidth="1"/>
    <col min="13278" max="13278" width="17" style="33" customWidth="1"/>
    <col min="13279" max="13279" width="0.7109375" style="33" customWidth="1"/>
    <col min="13280" max="13280" width="17.42578125" style="33" customWidth="1"/>
    <col min="13281" max="13281" width="13" style="33" bestFit="1" customWidth="1"/>
    <col min="13282" max="13286" width="0" style="33" hidden="1" customWidth="1"/>
    <col min="13287" max="13525" width="10.140625" style="33"/>
    <col min="13526" max="13526" width="6.42578125" style="33" customWidth="1"/>
    <col min="13527" max="13527" width="26.7109375" style="33" customWidth="1"/>
    <col min="13528" max="13528" width="9" style="33" customWidth="1"/>
    <col min="13529" max="13529" width="0.7109375" style="33" customWidth="1"/>
    <col min="13530" max="13530" width="16.28515625" style="33" customWidth="1"/>
    <col min="13531" max="13531" width="0.7109375" style="33" customWidth="1"/>
    <col min="13532" max="13532" width="16.7109375" style="33" customWidth="1"/>
    <col min="13533" max="13533" width="0.7109375" style="33" customWidth="1"/>
    <col min="13534" max="13534" width="17" style="33" customWidth="1"/>
    <col min="13535" max="13535" width="0.7109375" style="33" customWidth="1"/>
    <col min="13536" max="13536" width="17.42578125" style="33" customWidth="1"/>
    <col min="13537" max="13537" width="13" style="33" bestFit="1" customWidth="1"/>
    <col min="13538" max="13542" width="0" style="33" hidden="1" customWidth="1"/>
    <col min="13543" max="13781" width="10.140625" style="33"/>
    <col min="13782" max="13782" width="6.42578125" style="33" customWidth="1"/>
    <col min="13783" max="13783" width="26.7109375" style="33" customWidth="1"/>
    <col min="13784" max="13784" width="9" style="33" customWidth="1"/>
    <col min="13785" max="13785" width="0.7109375" style="33" customWidth="1"/>
    <col min="13786" max="13786" width="16.28515625" style="33" customWidth="1"/>
    <col min="13787" max="13787" width="0.7109375" style="33" customWidth="1"/>
    <col min="13788" max="13788" width="16.7109375" style="33" customWidth="1"/>
    <col min="13789" max="13789" width="0.7109375" style="33" customWidth="1"/>
    <col min="13790" max="13790" width="17" style="33" customWidth="1"/>
    <col min="13791" max="13791" width="0.7109375" style="33" customWidth="1"/>
    <col min="13792" max="13792" width="17.42578125" style="33" customWidth="1"/>
    <col min="13793" max="13793" width="13" style="33" bestFit="1" customWidth="1"/>
    <col min="13794" max="13798" width="0" style="33" hidden="1" customWidth="1"/>
    <col min="13799" max="14037" width="10.140625" style="33"/>
    <col min="14038" max="14038" width="6.42578125" style="33" customWidth="1"/>
    <col min="14039" max="14039" width="26.7109375" style="33" customWidth="1"/>
    <col min="14040" max="14040" width="9" style="33" customWidth="1"/>
    <col min="14041" max="14041" width="0.7109375" style="33" customWidth="1"/>
    <col min="14042" max="14042" width="16.28515625" style="33" customWidth="1"/>
    <col min="14043" max="14043" width="0.7109375" style="33" customWidth="1"/>
    <col min="14044" max="14044" width="16.7109375" style="33" customWidth="1"/>
    <col min="14045" max="14045" width="0.7109375" style="33" customWidth="1"/>
    <col min="14046" max="14046" width="17" style="33" customWidth="1"/>
    <col min="14047" max="14047" width="0.7109375" style="33" customWidth="1"/>
    <col min="14048" max="14048" width="17.42578125" style="33" customWidth="1"/>
    <col min="14049" max="14049" width="13" style="33" bestFit="1" customWidth="1"/>
    <col min="14050" max="14054" width="0" style="33" hidden="1" customWidth="1"/>
    <col min="14055" max="14293" width="10.140625" style="33"/>
    <col min="14294" max="14294" width="6.42578125" style="33" customWidth="1"/>
    <col min="14295" max="14295" width="26.7109375" style="33" customWidth="1"/>
    <col min="14296" max="14296" width="9" style="33" customWidth="1"/>
    <col min="14297" max="14297" width="0.7109375" style="33" customWidth="1"/>
    <col min="14298" max="14298" width="16.28515625" style="33" customWidth="1"/>
    <col min="14299" max="14299" width="0.7109375" style="33" customWidth="1"/>
    <col min="14300" max="14300" width="16.7109375" style="33" customWidth="1"/>
    <col min="14301" max="14301" width="0.7109375" style="33" customWidth="1"/>
    <col min="14302" max="14302" width="17" style="33" customWidth="1"/>
    <col min="14303" max="14303" width="0.7109375" style="33" customWidth="1"/>
    <col min="14304" max="14304" width="17.42578125" style="33" customWidth="1"/>
    <col min="14305" max="14305" width="13" style="33" bestFit="1" customWidth="1"/>
    <col min="14306" max="14310" width="0" style="33" hidden="1" customWidth="1"/>
    <col min="14311" max="14549" width="10.140625" style="33"/>
    <col min="14550" max="14550" width="6.42578125" style="33" customWidth="1"/>
    <col min="14551" max="14551" width="26.7109375" style="33" customWidth="1"/>
    <col min="14552" max="14552" width="9" style="33" customWidth="1"/>
    <col min="14553" max="14553" width="0.7109375" style="33" customWidth="1"/>
    <col min="14554" max="14554" width="16.28515625" style="33" customWidth="1"/>
    <col min="14555" max="14555" width="0.7109375" style="33" customWidth="1"/>
    <col min="14556" max="14556" width="16.7109375" style="33" customWidth="1"/>
    <col min="14557" max="14557" width="0.7109375" style="33" customWidth="1"/>
    <col min="14558" max="14558" width="17" style="33" customWidth="1"/>
    <col min="14559" max="14559" width="0.7109375" style="33" customWidth="1"/>
    <col min="14560" max="14560" width="17.42578125" style="33" customWidth="1"/>
    <col min="14561" max="14561" width="13" style="33" bestFit="1" customWidth="1"/>
    <col min="14562" max="14566" width="0" style="33" hidden="1" customWidth="1"/>
    <col min="14567" max="14805" width="10.140625" style="33"/>
    <col min="14806" max="14806" width="6.42578125" style="33" customWidth="1"/>
    <col min="14807" max="14807" width="26.7109375" style="33" customWidth="1"/>
    <col min="14808" max="14808" width="9" style="33" customWidth="1"/>
    <col min="14809" max="14809" width="0.7109375" style="33" customWidth="1"/>
    <col min="14810" max="14810" width="16.28515625" style="33" customWidth="1"/>
    <col min="14811" max="14811" width="0.7109375" style="33" customWidth="1"/>
    <col min="14812" max="14812" width="16.7109375" style="33" customWidth="1"/>
    <col min="14813" max="14813" width="0.7109375" style="33" customWidth="1"/>
    <col min="14814" max="14814" width="17" style="33" customWidth="1"/>
    <col min="14815" max="14815" width="0.7109375" style="33" customWidth="1"/>
    <col min="14816" max="14816" width="17.42578125" style="33" customWidth="1"/>
    <col min="14817" max="14817" width="13" style="33" bestFit="1" customWidth="1"/>
    <col min="14818" max="14822" width="0" style="33" hidden="1" customWidth="1"/>
    <col min="14823" max="15061" width="10.140625" style="33"/>
    <col min="15062" max="15062" width="6.42578125" style="33" customWidth="1"/>
    <col min="15063" max="15063" width="26.7109375" style="33" customWidth="1"/>
    <col min="15064" max="15064" width="9" style="33" customWidth="1"/>
    <col min="15065" max="15065" width="0.7109375" style="33" customWidth="1"/>
    <col min="15066" max="15066" width="16.28515625" style="33" customWidth="1"/>
    <col min="15067" max="15067" width="0.7109375" style="33" customWidth="1"/>
    <col min="15068" max="15068" width="16.7109375" style="33" customWidth="1"/>
    <col min="15069" max="15069" width="0.7109375" style="33" customWidth="1"/>
    <col min="15070" max="15070" width="17" style="33" customWidth="1"/>
    <col min="15071" max="15071" width="0.7109375" style="33" customWidth="1"/>
    <col min="15072" max="15072" width="17.42578125" style="33" customWidth="1"/>
    <col min="15073" max="15073" width="13" style="33" bestFit="1" customWidth="1"/>
    <col min="15074" max="15078" width="0" style="33" hidden="1" customWidth="1"/>
    <col min="15079" max="15317" width="10.140625" style="33"/>
    <col min="15318" max="15318" width="6.42578125" style="33" customWidth="1"/>
    <col min="15319" max="15319" width="26.7109375" style="33" customWidth="1"/>
    <col min="15320" max="15320" width="9" style="33" customWidth="1"/>
    <col min="15321" max="15321" width="0.7109375" style="33" customWidth="1"/>
    <col min="15322" max="15322" width="16.28515625" style="33" customWidth="1"/>
    <col min="15323" max="15323" width="0.7109375" style="33" customWidth="1"/>
    <col min="15324" max="15324" width="16.7109375" style="33" customWidth="1"/>
    <col min="15325" max="15325" width="0.7109375" style="33" customWidth="1"/>
    <col min="15326" max="15326" width="17" style="33" customWidth="1"/>
    <col min="15327" max="15327" width="0.7109375" style="33" customWidth="1"/>
    <col min="15328" max="15328" width="17.42578125" style="33" customWidth="1"/>
    <col min="15329" max="15329" width="13" style="33" bestFit="1" customWidth="1"/>
    <col min="15330" max="15334" width="0" style="33" hidden="1" customWidth="1"/>
    <col min="15335" max="15573" width="10.140625" style="33"/>
    <col min="15574" max="15574" width="6.42578125" style="33" customWidth="1"/>
    <col min="15575" max="15575" width="26.7109375" style="33" customWidth="1"/>
    <col min="15576" max="15576" width="9" style="33" customWidth="1"/>
    <col min="15577" max="15577" width="0.7109375" style="33" customWidth="1"/>
    <col min="15578" max="15578" width="16.28515625" style="33" customWidth="1"/>
    <col min="15579" max="15579" width="0.7109375" style="33" customWidth="1"/>
    <col min="15580" max="15580" width="16.7109375" style="33" customWidth="1"/>
    <col min="15581" max="15581" width="0.7109375" style="33" customWidth="1"/>
    <col min="15582" max="15582" width="17" style="33" customWidth="1"/>
    <col min="15583" max="15583" width="0.7109375" style="33" customWidth="1"/>
    <col min="15584" max="15584" width="17.42578125" style="33" customWidth="1"/>
    <col min="15585" max="15585" width="13" style="33" bestFit="1" customWidth="1"/>
    <col min="15586" max="15590" width="0" style="33" hidden="1" customWidth="1"/>
    <col min="15591" max="15829" width="10.140625" style="33"/>
    <col min="15830" max="15830" width="6.42578125" style="33" customWidth="1"/>
    <col min="15831" max="15831" width="26.7109375" style="33" customWidth="1"/>
    <col min="15832" max="15832" width="9" style="33" customWidth="1"/>
    <col min="15833" max="15833" width="0.7109375" style="33" customWidth="1"/>
    <col min="15834" max="15834" width="16.28515625" style="33" customWidth="1"/>
    <col min="15835" max="15835" width="0.7109375" style="33" customWidth="1"/>
    <col min="15836" max="15836" width="16.7109375" style="33" customWidth="1"/>
    <col min="15837" max="15837" width="0.7109375" style="33" customWidth="1"/>
    <col min="15838" max="15838" width="17" style="33" customWidth="1"/>
    <col min="15839" max="15839" width="0.7109375" style="33" customWidth="1"/>
    <col min="15840" max="15840" width="17.42578125" style="33" customWidth="1"/>
    <col min="15841" max="15841" width="13" style="33" bestFit="1" customWidth="1"/>
    <col min="15842" max="15846" width="0" style="33" hidden="1" customWidth="1"/>
    <col min="15847" max="16085" width="10.140625" style="33"/>
    <col min="16086" max="16086" width="6.42578125" style="33" customWidth="1"/>
    <col min="16087" max="16087" width="26.7109375" style="33" customWidth="1"/>
    <col min="16088" max="16088" width="9" style="33" customWidth="1"/>
    <col min="16089" max="16089" width="0.7109375" style="33" customWidth="1"/>
    <col min="16090" max="16090" width="16.28515625" style="33" customWidth="1"/>
    <col min="16091" max="16091" width="0.7109375" style="33" customWidth="1"/>
    <col min="16092" max="16092" width="16.7109375" style="33" customWidth="1"/>
    <col min="16093" max="16093" width="0.7109375" style="33" customWidth="1"/>
    <col min="16094" max="16094" width="17" style="33" customWidth="1"/>
    <col min="16095" max="16095" width="0.7109375" style="33" customWidth="1"/>
    <col min="16096" max="16096" width="17.42578125" style="33" customWidth="1"/>
    <col min="16097" max="16097" width="13" style="33" bestFit="1" customWidth="1"/>
    <col min="16098" max="16102" width="0" style="33" hidden="1" customWidth="1"/>
    <col min="16103" max="16384" width="10.140625" style="33"/>
  </cols>
  <sheetData>
    <row r="1" spans="1:20" s="129" customFormat="1" ht="24.95" customHeight="1">
      <c r="A1" s="3" t="s">
        <v>0</v>
      </c>
    </row>
    <row r="2" spans="1:20" s="129" customFormat="1" ht="24.95" customHeight="1">
      <c r="A2" s="3" t="s">
        <v>83</v>
      </c>
    </row>
    <row r="3" spans="1:20" s="129" customFormat="1" ht="24.95" customHeight="1">
      <c r="A3" s="1" t="s">
        <v>133</v>
      </c>
    </row>
    <row r="4" spans="1:20" ht="24.95" customHeight="1"/>
    <row r="5" spans="1:20" ht="24.95" customHeight="1">
      <c r="J5" s="242" t="s">
        <v>3</v>
      </c>
      <c r="K5" s="242"/>
      <c r="L5" s="242"/>
      <c r="N5" s="242" t="s">
        <v>4</v>
      </c>
      <c r="O5" s="242"/>
      <c r="P5" s="242"/>
    </row>
    <row r="6" spans="1:20" ht="24.95" customHeight="1">
      <c r="H6" s="34" t="s">
        <v>5</v>
      </c>
      <c r="J6" s="184" t="s">
        <v>85</v>
      </c>
      <c r="L6" s="184" t="s">
        <v>86</v>
      </c>
      <c r="N6" s="184" t="s">
        <v>85</v>
      </c>
      <c r="P6" s="184" t="s">
        <v>86</v>
      </c>
    </row>
    <row r="7" spans="1:20" ht="24.95" customHeight="1">
      <c r="A7" s="35" t="s">
        <v>87</v>
      </c>
      <c r="H7" s="34">
        <v>21</v>
      </c>
      <c r="J7" s="185"/>
      <c r="K7" s="36"/>
      <c r="L7" s="185"/>
      <c r="M7" s="36"/>
      <c r="N7" s="185"/>
      <c r="O7" s="36"/>
      <c r="P7" s="185"/>
    </row>
    <row r="8" spans="1:20" ht="24.95" customHeight="1">
      <c r="A8" s="33" t="s">
        <v>88</v>
      </c>
      <c r="H8" s="34"/>
      <c r="J8" s="37">
        <v>442184</v>
      </c>
      <c r="K8" s="38"/>
      <c r="L8" s="38">
        <v>464291</v>
      </c>
      <c r="M8" s="36"/>
      <c r="N8" s="38">
        <v>266058</v>
      </c>
      <c r="O8" s="38"/>
      <c r="P8" s="38">
        <v>291259</v>
      </c>
    </row>
    <row r="9" spans="1:20" ht="24.95" customHeight="1">
      <c r="A9" s="33" t="s">
        <v>89</v>
      </c>
      <c r="H9" s="34"/>
      <c r="J9" s="37">
        <v>375405</v>
      </c>
      <c r="K9" s="38"/>
      <c r="L9" s="38">
        <v>474596</v>
      </c>
      <c r="M9" s="36"/>
      <c r="N9" s="38">
        <v>375405</v>
      </c>
      <c r="O9" s="38"/>
      <c r="P9" s="38">
        <v>472928</v>
      </c>
    </row>
    <row r="10" spans="1:20" ht="24.95" customHeight="1">
      <c r="B10" s="35" t="s">
        <v>90</v>
      </c>
      <c r="H10" s="34"/>
      <c r="J10" s="39">
        <f>SUM(J8:J9)</f>
        <v>817589</v>
      </c>
      <c r="K10" s="38"/>
      <c r="L10" s="39">
        <f>SUM(L8:L9)</f>
        <v>938887</v>
      </c>
      <c r="M10" s="36"/>
      <c r="N10" s="39">
        <f>SUM(N8:N9)</f>
        <v>641463</v>
      </c>
      <c r="O10" s="38"/>
      <c r="P10" s="39">
        <f>SUM(P8:P9)</f>
        <v>764187</v>
      </c>
      <c r="T10" s="227"/>
    </row>
    <row r="11" spans="1:20" ht="9.9499999999999993" customHeight="1">
      <c r="A11" s="35"/>
      <c r="H11" s="34"/>
      <c r="J11" s="37"/>
      <c r="K11" s="38"/>
      <c r="L11" s="38"/>
      <c r="M11" s="36"/>
      <c r="N11" s="38"/>
      <c r="O11" s="38"/>
      <c r="P11" s="38"/>
    </row>
    <row r="12" spans="1:20" ht="24.95" customHeight="1">
      <c r="A12" s="35" t="s">
        <v>91</v>
      </c>
      <c r="H12" s="34"/>
      <c r="J12" s="37"/>
      <c r="K12" s="38"/>
      <c r="L12" s="38"/>
      <c r="M12" s="36"/>
      <c r="N12" s="38"/>
      <c r="O12" s="38"/>
      <c r="P12" s="38"/>
    </row>
    <row r="13" spans="1:20" ht="24.95" customHeight="1">
      <c r="A13" s="186" t="s">
        <v>92</v>
      </c>
      <c r="I13" s="40"/>
      <c r="J13" s="41">
        <v>-356990</v>
      </c>
      <c r="K13" s="38"/>
      <c r="L13" s="42">
        <v>-361955</v>
      </c>
      <c r="M13" s="38"/>
      <c r="N13" s="42">
        <v>-205320</v>
      </c>
      <c r="O13" s="38"/>
      <c r="P13" s="42">
        <v>-222860</v>
      </c>
    </row>
    <row r="14" spans="1:20" ht="24.95" customHeight="1">
      <c r="A14" s="186" t="s">
        <v>93</v>
      </c>
      <c r="I14" s="40"/>
      <c r="J14" s="41">
        <v>-344600</v>
      </c>
      <c r="K14" s="38"/>
      <c r="L14" s="42">
        <v>-447441</v>
      </c>
      <c r="M14" s="38"/>
      <c r="N14" s="42">
        <v>-342728</v>
      </c>
      <c r="O14" s="38"/>
      <c r="P14" s="42">
        <v>-445321</v>
      </c>
    </row>
    <row r="15" spans="1:20" ht="24.95" customHeight="1">
      <c r="B15" s="187" t="s">
        <v>94</v>
      </c>
      <c r="I15" s="40"/>
      <c r="J15" s="39">
        <f>SUM(J13:J14)</f>
        <v>-701590</v>
      </c>
      <c r="K15" s="38"/>
      <c r="L15" s="39">
        <f>SUM(L13:L14)</f>
        <v>-809396</v>
      </c>
      <c r="M15" s="38"/>
      <c r="N15" s="39">
        <f>SUM(N13:N14)</f>
        <v>-548048</v>
      </c>
      <c r="O15" s="38"/>
      <c r="P15" s="39">
        <f>SUM(P13:P14)</f>
        <v>-668181</v>
      </c>
    </row>
    <row r="16" spans="1:20" ht="9.9499999999999993" customHeight="1">
      <c r="A16" s="186"/>
      <c r="I16" s="40"/>
      <c r="J16" s="41"/>
      <c r="K16" s="38"/>
      <c r="L16" s="42"/>
      <c r="M16" s="38"/>
      <c r="N16" s="42"/>
      <c r="O16" s="38"/>
      <c r="P16" s="42"/>
    </row>
    <row r="17" spans="1:17" ht="24.95" customHeight="1">
      <c r="A17" s="35" t="s">
        <v>95</v>
      </c>
      <c r="I17" s="40">
        <f t="shared" ref="I17" si="0">SUM(I8:I13)</f>
        <v>0</v>
      </c>
      <c r="J17" s="38">
        <f>J10+J15</f>
        <v>115999</v>
      </c>
      <c r="K17" s="38"/>
      <c r="L17" s="38">
        <f>L10+L15</f>
        <v>129491</v>
      </c>
      <c r="M17" s="36"/>
      <c r="N17" s="38">
        <f>N10+N15</f>
        <v>93415</v>
      </c>
      <c r="O17" s="38"/>
      <c r="P17" s="38">
        <f>P10+P15</f>
        <v>96006</v>
      </c>
    </row>
    <row r="18" spans="1:17" ht="24.95" customHeight="1">
      <c r="A18" s="33" t="s">
        <v>96</v>
      </c>
      <c r="H18" s="34"/>
      <c r="I18" s="238"/>
      <c r="J18" s="239">
        <v>4159</v>
      </c>
      <c r="K18" s="38"/>
      <c r="L18" s="240">
        <v>6353</v>
      </c>
      <c r="M18" s="36"/>
      <c r="N18" s="240">
        <v>22881</v>
      </c>
      <c r="O18" s="38"/>
      <c r="P18" s="240">
        <v>22367</v>
      </c>
    </row>
    <row r="19" spans="1:17" ht="24.95" customHeight="1">
      <c r="A19" s="35" t="s">
        <v>97</v>
      </c>
      <c r="I19" s="43">
        <f t="shared" ref="I19" si="1">I17+I18</f>
        <v>0</v>
      </c>
      <c r="J19" s="39">
        <f>J17+J18</f>
        <v>120158</v>
      </c>
      <c r="K19" s="38"/>
      <c r="L19" s="44">
        <f>L17+L18</f>
        <v>135844</v>
      </c>
      <c r="M19" s="36"/>
      <c r="N19" s="44">
        <f>N17+N18</f>
        <v>116296</v>
      </c>
      <c r="O19" s="38"/>
      <c r="P19" s="44">
        <f>P17+P18</f>
        <v>118373</v>
      </c>
    </row>
    <row r="20" spans="1:17" ht="24.95" customHeight="1">
      <c r="A20" s="33" t="s">
        <v>98</v>
      </c>
      <c r="J20" s="37">
        <v>-50355</v>
      </c>
      <c r="K20" s="38"/>
      <c r="L20" s="38">
        <v>-59266</v>
      </c>
      <c r="M20" s="36"/>
      <c r="N20" s="38">
        <v>-36890</v>
      </c>
      <c r="O20" s="38"/>
      <c r="P20" s="38">
        <v>-45887</v>
      </c>
    </row>
    <row r="21" spans="1:17" ht="24.95" customHeight="1">
      <c r="A21" s="33" t="s">
        <v>99</v>
      </c>
      <c r="H21" s="34"/>
      <c r="J21" s="37">
        <v>-80548</v>
      </c>
      <c r="K21" s="38"/>
      <c r="L21" s="38">
        <v>-58446</v>
      </c>
      <c r="M21" s="36"/>
      <c r="N21" s="37">
        <v>-61224</v>
      </c>
      <c r="O21" s="38"/>
      <c r="P21" s="38">
        <v>-41221</v>
      </c>
    </row>
    <row r="22" spans="1:17" ht="24.95" customHeight="1">
      <c r="A22" s="33" t="s">
        <v>100</v>
      </c>
      <c r="H22" s="34"/>
      <c r="J22" s="37">
        <v>2088</v>
      </c>
      <c r="K22" s="38"/>
      <c r="L22" s="38">
        <v>3475</v>
      </c>
      <c r="M22" s="36"/>
      <c r="N22" s="38">
        <v>3741</v>
      </c>
      <c r="O22" s="38"/>
      <c r="P22" s="38">
        <v>5658</v>
      </c>
    </row>
    <row r="23" spans="1:17" ht="24.95" customHeight="1">
      <c r="A23" s="35" t="s">
        <v>101</v>
      </c>
      <c r="H23" s="34"/>
      <c r="J23" s="130">
        <f>SUM(J19:J22)</f>
        <v>-8657</v>
      </c>
      <c r="K23" s="38"/>
      <c r="L23" s="45">
        <f>SUM(L19:L22)</f>
        <v>21607</v>
      </c>
      <c r="M23" s="36"/>
      <c r="N23" s="45">
        <f>SUM(N19:N22)</f>
        <v>21923</v>
      </c>
      <c r="O23" s="38"/>
      <c r="P23" s="45">
        <f>SUM(P19:P22)</f>
        <v>36923</v>
      </c>
    </row>
    <row r="24" spans="1:17" ht="24.95" customHeight="1">
      <c r="A24" s="33" t="s">
        <v>102</v>
      </c>
      <c r="H24" s="34"/>
      <c r="J24" s="37">
        <v>-52536</v>
      </c>
      <c r="K24" s="38"/>
      <c r="L24" s="38">
        <v>-9040</v>
      </c>
      <c r="M24" s="36"/>
      <c r="N24" s="38">
        <v>-6833</v>
      </c>
      <c r="O24" s="38"/>
      <c r="P24" s="38">
        <v>-3629</v>
      </c>
    </row>
    <row r="25" spans="1:17" ht="24.95" customHeight="1">
      <c r="A25" s="33" t="s">
        <v>134</v>
      </c>
      <c r="H25" s="34"/>
      <c r="J25" s="37"/>
      <c r="K25" s="38"/>
      <c r="L25" s="38"/>
      <c r="M25" s="36"/>
      <c r="N25" s="38"/>
      <c r="O25" s="38"/>
      <c r="P25" s="38"/>
    </row>
    <row r="26" spans="1:17" ht="24.95" customHeight="1">
      <c r="B26" s="33" t="s">
        <v>135</v>
      </c>
      <c r="H26" s="34"/>
      <c r="J26" s="37">
        <v>-177</v>
      </c>
      <c r="K26" s="38"/>
      <c r="L26" s="38">
        <v>-177</v>
      </c>
      <c r="M26" s="36"/>
      <c r="N26" s="38">
        <v>0</v>
      </c>
      <c r="O26" s="38"/>
      <c r="P26" s="38">
        <v>0</v>
      </c>
    </row>
    <row r="27" spans="1:17" ht="24.95" customHeight="1">
      <c r="A27" s="170" t="s">
        <v>105</v>
      </c>
      <c r="J27" s="45">
        <f>SUM(J23:J26)</f>
        <v>-61370</v>
      </c>
      <c r="K27" s="38"/>
      <c r="L27" s="45">
        <f>SUM(L23:L26)</f>
        <v>12390</v>
      </c>
      <c r="M27" s="36"/>
      <c r="N27" s="45">
        <f>SUM(N23:N26)</f>
        <v>15090</v>
      </c>
      <c r="O27" s="38"/>
      <c r="P27" s="45">
        <f>SUM(P23:P26)</f>
        <v>33294</v>
      </c>
      <c r="Q27" s="188"/>
    </row>
    <row r="28" spans="1:17" ht="24.95" customHeight="1">
      <c r="A28" s="33" t="s">
        <v>106</v>
      </c>
      <c r="H28" s="189">
        <v>13</v>
      </c>
      <c r="J28" s="239">
        <v>3905</v>
      </c>
      <c r="K28" s="38"/>
      <c r="L28" s="240">
        <v>-13243</v>
      </c>
      <c r="M28" s="36"/>
      <c r="N28" s="240">
        <v>-2062</v>
      </c>
      <c r="O28" s="38"/>
      <c r="P28" s="240">
        <v>-5298</v>
      </c>
    </row>
    <row r="29" spans="1:17" ht="24.95" customHeight="1">
      <c r="A29" s="35" t="s">
        <v>107</v>
      </c>
      <c r="H29" s="34"/>
      <c r="J29" s="39">
        <f>J27+J28</f>
        <v>-57465</v>
      </c>
      <c r="K29" s="38"/>
      <c r="L29" s="44">
        <f>L27+L28</f>
        <v>-853</v>
      </c>
      <c r="M29" s="36"/>
      <c r="N29" s="44">
        <f>N27+N28</f>
        <v>13028</v>
      </c>
      <c r="O29" s="38"/>
      <c r="P29" s="44">
        <f>P27+P28</f>
        <v>27996</v>
      </c>
    </row>
    <row r="30" spans="1:17" ht="24.95" customHeight="1">
      <c r="A30" s="35"/>
      <c r="H30" s="34"/>
      <c r="J30" s="46"/>
      <c r="K30" s="40"/>
      <c r="L30" s="42"/>
      <c r="N30" s="47"/>
      <c r="O30" s="40"/>
      <c r="P30" s="47"/>
    </row>
    <row r="31" spans="1:17" ht="24.95" customHeight="1">
      <c r="A31" s="35" t="s">
        <v>108</v>
      </c>
      <c r="H31" s="34"/>
      <c r="J31" s="46"/>
      <c r="K31" s="40"/>
      <c r="L31" s="42"/>
      <c r="N31" s="47"/>
      <c r="O31" s="40"/>
      <c r="P31" s="47"/>
    </row>
    <row r="32" spans="1:17" ht="24.95" customHeight="1">
      <c r="A32" s="64" t="s">
        <v>109</v>
      </c>
      <c r="H32" s="189">
        <v>8</v>
      </c>
      <c r="J32" s="198">
        <v>788</v>
      </c>
      <c r="K32" s="36"/>
      <c r="L32" s="198">
        <v>-171</v>
      </c>
      <c r="M32" s="36"/>
      <c r="N32" s="198">
        <v>0</v>
      </c>
      <c r="O32" s="198"/>
      <c r="P32" s="198">
        <v>0</v>
      </c>
    </row>
    <row r="33" spans="1:16" ht="24.95" customHeight="1" thickBot="1">
      <c r="A33" s="190" t="s">
        <v>110</v>
      </c>
      <c r="J33" s="199">
        <f>SUM(J29:J32)</f>
        <v>-56677</v>
      </c>
      <c r="K33" s="36"/>
      <c r="L33" s="199">
        <v>-1024</v>
      </c>
      <c r="M33" s="36"/>
      <c r="N33" s="199">
        <f>SUM(N29:N32)</f>
        <v>13028</v>
      </c>
      <c r="O33" s="36"/>
      <c r="P33" s="199">
        <f>SUM(P29:P32)</f>
        <v>27996</v>
      </c>
    </row>
    <row r="34" spans="1:16" ht="24.95" customHeight="1" thickTop="1">
      <c r="A34" s="35"/>
    </row>
    <row r="35" spans="1:16" ht="24.95" customHeight="1">
      <c r="A35" s="35"/>
    </row>
    <row r="36" spans="1:16" ht="24.95" customHeight="1">
      <c r="A36" s="64" t="s">
        <v>41</v>
      </c>
    </row>
    <row r="37" spans="1:16" ht="23.65" customHeight="1">
      <c r="A37" s="64"/>
    </row>
    <row r="38" spans="1:16" ht="23.65" customHeight="1">
      <c r="A38" s="64"/>
    </row>
    <row r="39" spans="1:16" s="129" customFormat="1" ht="23.25" customHeight="1">
      <c r="A39" s="3" t="s">
        <v>0</v>
      </c>
    </row>
    <row r="40" spans="1:16" s="129" customFormat="1" ht="23.25" customHeight="1">
      <c r="A40" s="3" t="s">
        <v>111</v>
      </c>
    </row>
    <row r="41" spans="1:16" s="129" customFormat="1" ht="23.25" customHeight="1">
      <c r="A41" s="1" t="s">
        <v>133</v>
      </c>
    </row>
    <row r="42" spans="1:16" ht="6.95" customHeight="1"/>
    <row r="43" spans="1:16" ht="23.25" customHeight="1">
      <c r="J43" s="242" t="s">
        <v>3</v>
      </c>
      <c r="K43" s="242"/>
      <c r="L43" s="242"/>
      <c r="N43" s="242" t="s">
        <v>4</v>
      </c>
      <c r="O43" s="242"/>
      <c r="P43" s="242"/>
    </row>
    <row r="44" spans="1:16" ht="23.25" customHeight="1">
      <c r="H44" s="34" t="s">
        <v>5</v>
      </c>
      <c r="J44" s="184" t="str">
        <f>J6</f>
        <v>2566</v>
      </c>
      <c r="L44" s="184" t="str">
        <f>L6</f>
        <v>2565</v>
      </c>
      <c r="N44" s="184" t="str">
        <f>N6</f>
        <v>2566</v>
      </c>
      <c r="P44" s="184" t="str">
        <f>P6</f>
        <v>2565</v>
      </c>
    </row>
    <row r="45" spans="1:16" ht="23.25" customHeight="1">
      <c r="A45" s="35" t="s">
        <v>112</v>
      </c>
      <c r="B45" s="48"/>
      <c r="C45" s="48"/>
      <c r="D45" s="48"/>
      <c r="E45" s="48"/>
      <c r="F45" s="48"/>
      <c r="G45" s="48"/>
    </row>
    <row r="46" spans="1:16" ht="23.25" customHeight="1">
      <c r="A46" s="35" t="s">
        <v>113</v>
      </c>
      <c r="B46" s="48"/>
      <c r="C46" s="48"/>
      <c r="D46" s="48"/>
      <c r="E46" s="48"/>
      <c r="F46" s="48"/>
      <c r="G46" s="48"/>
    </row>
    <row r="47" spans="1:16" ht="23.25" customHeight="1">
      <c r="A47" s="35"/>
      <c r="B47" s="178" t="s">
        <v>114</v>
      </c>
      <c r="C47" s="48"/>
      <c r="D47" s="48"/>
      <c r="E47" s="48"/>
      <c r="F47" s="48"/>
      <c r="J47" s="49"/>
      <c r="K47" s="40"/>
      <c r="L47" s="50"/>
      <c r="M47" s="51"/>
      <c r="N47" s="52"/>
      <c r="O47" s="51"/>
      <c r="P47" s="52"/>
    </row>
    <row r="48" spans="1:16" ht="23.25" customHeight="1">
      <c r="B48" s="48" t="s">
        <v>115</v>
      </c>
      <c r="C48" s="48"/>
      <c r="D48" s="48"/>
      <c r="E48" s="48"/>
      <c r="F48" s="48"/>
      <c r="J48" s="49"/>
      <c r="K48" s="40"/>
      <c r="L48" s="50"/>
      <c r="M48" s="51"/>
      <c r="N48" s="52"/>
      <c r="O48" s="51"/>
      <c r="P48" s="52"/>
    </row>
    <row r="49" spans="1:16" ht="23.25" customHeight="1">
      <c r="A49" s="48"/>
      <c r="C49" s="33" t="s">
        <v>116</v>
      </c>
      <c r="D49" s="48"/>
      <c r="E49" s="48"/>
      <c r="F49" s="48"/>
      <c r="J49" s="53">
        <v>1906</v>
      </c>
      <c r="K49" s="38"/>
      <c r="L49" s="50">
        <v>-465</v>
      </c>
      <c r="M49" s="54"/>
      <c r="N49" s="50">
        <v>1906</v>
      </c>
      <c r="O49" s="54"/>
      <c r="P49" s="50">
        <v>-465</v>
      </c>
    </row>
    <row r="50" spans="1:16" ht="23.25" customHeight="1">
      <c r="B50" s="48" t="s">
        <v>117</v>
      </c>
      <c r="D50" s="48"/>
      <c r="E50" s="48"/>
      <c r="F50" s="48"/>
      <c r="J50" s="53"/>
      <c r="K50" s="38"/>
      <c r="L50" s="50"/>
      <c r="M50" s="54"/>
      <c r="N50" s="50"/>
      <c r="O50" s="54"/>
      <c r="P50" s="50"/>
    </row>
    <row r="51" spans="1:16" ht="23.25" customHeight="1">
      <c r="B51" s="48"/>
      <c r="C51" s="33" t="s">
        <v>118</v>
      </c>
      <c r="D51" s="48"/>
      <c r="E51" s="48"/>
      <c r="F51" s="48"/>
      <c r="G51" s="48"/>
      <c r="J51" s="53">
        <v>-381</v>
      </c>
      <c r="K51" s="38"/>
      <c r="L51" s="50">
        <v>93</v>
      </c>
      <c r="M51" s="54"/>
      <c r="N51" s="50">
        <v>-381</v>
      </c>
      <c r="O51" s="54"/>
      <c r="P51" s="50">
        <v>93</v>
      </c>
    </row>
    <row r="52" spans="1:16" ht="23.25" customHeight="1">
      <c r="B52" s="178" t="s">
        <v>119</v>
      </c>
      <c r="C52" s="178"/>
      <c r="D52" s="178"/>
      <c r="E52" s="178"/>
      <c r="F52" s="178"/>
      <c r="G52" s="48"/>
      <c r="J52" s="120"/>
      <c r="K52" s="38"/>
      <c r="L52" s="121"/>
      <c r="M52" s="54"/>
      <c r="N52" s="121"/>
      <c r="O52" s="54"/>
      <c r="P52" s="121"/>
    </row>
    <row r="53" spans="1:16" ht="23.25" customHeight="1">
      <c r="A53" s="48"/>
      <c r="B53" s="35"/>
      <c r="C53" s="35" t="s">
        <v>120</v>
      </c>
      <c r="D53" s="178"/>
      <c r="E53" s="178"/>
      <c r="F53" s="178"/>
      <c r="G53" s="48"/>
      <c r="J53" s="124">
        <f>SUM(J48:J52)</f>
        <v>1525</v>
      </c>
      <c r="K53" s="38"/>
      <c r="L53" s="126">
        <f>SUM(L48:L52)</f>
        <v>-372</v>
      </c>
      <c r="M53" s="54"/>
      <c r="N53" s="126">
        <f>SUM(N48:N52)</f>
        <v>1525</v>
      </c>
      <c r="O53" s="54"/>
      <c r="P53" s="126">
        <f>SUM(P48:P52)</f>
        <v>-372</v>
      </c>
    </row>
    <row r="54" spans="1:16" ht="23.25" customHeight="1">
      <c r="A54" s="178" t="s">
        <v>121</v>
      </c>
      <c r="B54" s="35"/>
      <c r="C54" s="35"/>
      <c r="D54" s="178"/>
      <c r="E54" s="178"/>
      <c r="F54" s="178"/>
      <c r="G54" s="48"/>
      <c r="J54" s="53">
        <f>+J53</f>
        <v>1525</v>
      </c>
      <c r="K54" s="38"/>
      <c r="L54" s="53">
        <f>+L53</f>
        <v>-372</v>
      </c>
      <c r="M54" s="54"/>
      <c r="N54" s="53">
        <f>+N53</f>
        <v>1525</v>
      </c>
      <c r="O54" s="54"/>
      <c r="P54" s="53">
        <f>+P53</f>
        <v>-372</v>
      </c>
    </row>
    <row r="55" spans="1:16" ht="23.25" customHeight="1" thickBot="1">
      <c r="A55" s="178" t="s">
        <v>122</v>
      </c>
      <c r="J55" s="55">
        <f>J53+J33</f>
        <v>-55152</v>
      </c>
      <c r="K55" s="38"/>
      <c r="L55" s="55">
        <f>L53+L33</f>
        <v>-1396</v>
      </c>
      <c r="M55" s="54"/>
      <c r="N55" s="55">
        <f>N53+N33</f>
        <v>14553</v>
      </c>
      <c r="O55" s="54"/>
      <c r="P55" s="55">
        <f>P53+P33</f>
        <v>27624</v>
      </c>
    </row>
    <row r="56" spans="1:16" ht="9" customHeight="1" thickTop="1">
      <c r="J56" s="191"/>
      <c r="K56" s="40"/>
      <c r="L56" s="36"/>
      <c r="M56" s="192"/>
      <c r="N56" s="193"/>
      <c r="O56" s="193"/>
      <c r="P56" s="193"/>
    </row>
    <row r="57" spans="1:16" ht="23.25" customHeight="1">
      <c r="A57" s="33" t="s">
        <v>123</v>
      </c>
      <c r="J57" s="191">
        <f>+J55-J58</f>
        <v>-55940</v>
      </c>
      <c r="K57" s="40"/>
      <c r="L57" s="191">
        <f>+L55-L58</f>
        <v>-1225</v>
      </c>
      <c r="M57" s="192"/>
      <c r="N57" s="191">
        <f>+N55-N58</f>
        <v>14553</v>
      </c>
      <c r="O57" s="193"/>
      <c r="P57" s="191">
        <f>+P55-P58</f>
        <v>27624</v>
      </c>
    </row>
    <row r="58" spans="1:16" ht="23.25" customHeight="1">
      <c r="A58" s="33" t="s">
        <v>124</v>
      </c>
      <c r="J58" s="191">
        <f>+J32</f>
        <v>788</v>
      </c>
      <c r="K58" s="40"/>
      <c r="L58" s="36">
        <f>+L32</f>
        <v>-171</v>
      </c>
      <c r="M58" s="192"/>
      <c r="N58" s="36">
        <f>+N32</f>
        <v>0</v>
      </c>
      <c r="O58" s="193"/>
      <c r="P58" s="36">
        <f>+P32</f>
        <v>0</v>
      </c>
    </row>
    <row r="59" spans="1:16" ht="23.25" customHeight="1" thickBot="1">
      <c r="A59" s="178" t="s">
        <v>122</v>
      </c>
      <c r="J59" s="55">
        <f>SUM(J57:J58)</f>
        <v>-55152</v>
      </c>
      <c r="K59" s="38"/>
      <c r="L59" s="55">
        <f>SUM(L57:L58)</f>
        <v>-1396</v>
      </c>
      <c r="M59" s="54"/>
      <c r="N59" s="55">
        <f>SUM(N57:N58)</f>
        <v>14553</v>
      </c>
      <c r="O59" s="54"/>
      <c r="P59" s="55">
        <f>SUM(P57:P58)</f>
        <v>27624</v>
      </c>
    </row>
    <row r="60" spans="1:16" ht="5.0999999999999996" customHeight="1" thickTop="1">
      <c r="J60" s="191"/>
      <c r="K60" s="40"/>
      <c r="L60" s="36"/>
      <c r="M60" s="192"/>
      <c r="N60" s="193"/>
      <c r="O60" s="193"/>
      <c r="P60" s="193"/>
    </row>
    <row r="61" spans="1:16" ht="23.25" customHeight="1">
      <c r="A61" s="35" t="s">
        <v>125</v>
      </c>
      <c r="J61" s="56"/>
      <c r="K61" s="40"/>
      <c r="L61" s="38"/>
      <c r="M61" s="192"/>
      <c r="N61" s="57"/>
      <c r="O61" s="57"/>
      <c r="P61" s="57"/>
    </row>
    <row r="62" spans="1:16" ht="23.25" customHeight="1">
      <c r="B62" s="48" t="s">
        <v>126</v>
      </c>
      <c r="J62" s="53"/>
      <c r="K62" s="38"/>
      <c r="L62" s="50"/>
      <c r="M62" s="50"/>
      <c r="N62" s="50"/>
      <c r="O62" s="50"/>
      <c r="P62" s="50"/>
    </row>
    <row r="63" spans="1:16" ht="23.25" customHeight="1">
      <c r="A63" s="48"/>
      <c r="C63" s="33" t="s">
        <v>127</v>
      </c>
      <c r="J63" s="53">
        <f>+J33-J66-J64</f>
        <v>-48361</v>
      </c>
      <c r="K63" s="38"/>
      <c r="L63" s="53">
        <f>+L33-L66-L64</f>
        <v>5398</v>
      </c>
      <c r="M63" s="50"/>
      <c r="N63" s="53">
        <f>+N33-N66-N64</f>
        <v>13028</v>
      </c>
      <c r="O63" s="50"/>
      <c r="P63" s="53">
        <f>+P33-P66-P64</f>
        <v>27996</v>
      </c>
    </row>
    <row r="64" spans="1:16" ht="23.25" customHeight="1">
      <c r="A64" s="48"/>
      <c r="C64" s="33" t="s">
        <v>128</v>
      </c>
      <c r="J64" s="124">
        <f>+J32</f>
        <v>788</v>
      </c>
      <c r="K64" s="38"/>
      <c r="L64" s="126">
        <f>+L32</f>
        <v>-171</v>
      </c>
      <c r="M64" s="50"/>
      <c r="N64" s="126">
        <v>0</v>
      </c>
      <c r="O64" s="50"/>
      <c r="P64" s="126">
        <v>0</v>
      </c>
    </row>
    <row r="65" spans="1:16" ht="23.25" customHeight="1">
      <c r="A65" s="48"/>
      <c r="J65" s="53">
        <f>SUM(J63:J64)</f>
        <v>-47573</v>
      </c>
      <c r="K65" s="38"/>
      <c r="L65" s="53">
        <f>SUM(L63:L64)</f>
        <v>5227</v>
      </c>
      <c r="M65" s="50"/>
      <c r="N65" s="53">
        <f>SUM(N63:N64)</f>
        <v>13028</v>
      </c>
      <c r="O65" s="50"/>
      <c r="P65" s="53">
        <f>SUM(P63:P64)</f>
        <v>27996</v>
      </c>
    </row>
    <row r="66" spans="1:16" ht="23.25" customHeight="1">
      <c r="B66" s="48" t="s">
        <v>129</v>
      </c>
      <c r="J66" s="124">
        <v>-9104</v>
      </c>
      <c r="K66" s="38"/>
      <c r="L66" s="126">
        <v>-6251</v>
      </c>
      <c r="M66" s="54"/>
      <c r="N66" s="126">
        <v>0</v>
      </c>
      <c r="O66" s="54"/>
      <c r="P66" s="126">
        <v>0</v>
      </c>
    </row>
    <row r="67" spans="1:16" ht="23.25" customHeight="1" thickBot="1">
      <c r="A67" s="48"/>
      <c r="J67" s="58">
        <f>SUM(J65:J66)</f>
        <v>-56677</v>
      </c>
      <c r="K67" s="38"/>
      <c r="L67" s="58">
        <f>SUM(L65:L66)</f>
        <v>-1024</v>
      </c>
      <c r="M67" s="54"/>
      <c r="N67" s="58">
        <f>SUM(N65:N66)</f>
        <v>13028</v>
      </c>
      <c r="O67" s="54"/>
      <c r="P67" s="58">
        <f>SUM(P65:P66)</f>
        <v>27996</v>
      </c>
    </row>
    <row r="68" spans="1:16" ht="5.0999999999999996" customHeight="1" thickTop="1">
      <c r="J68" s="59"/>
      <c r="K68" s="40"/>
      <c r="L68" s="54"/>
      <c r="M68" s="51"/>
      <c r="N68" s="60"/>
      <c r="O68" s="60"/>
      <c r="P68" s="60"/>
    </row>
    <row r="69" spans="1:16" ht="23.25" customHeight="1">
      <c r="A69" s="35" t="s">
        <v>130</v>
      </c>
      <c r="J69" s="59"/>
      <c r="K69" s="40"/>
      <c r="L69" s="54"/>
      <c r="M69" s="51"/>
      <c r="N69" s="51"/>
      <c r="O69" s="51"/>
      <c r="P69" s="51"/>
    </row>
    <row r="70" spans="1:16" ht="23.25" customHeight="1">
      <c r="B70" s="48" t="s">
        <v>126</v>
      </c>
      <c r="J70" s="53"/>
      <c r="K70" s="38"/>
      <c r="L70" s="50"/>
      <c r="M70" s="50"/>
      <c r="N70" s="50"/>
      <c r="O70" s="50"/>
      <c r="P70" s="50"/>
    </row>
    <row r="71" spans="1:16" ht="23.25" customHeight="1">
      <c r="A71" s="48"/>
      <c r="C71" s="33" t="s">
        <v>127</v>
      </c>
      <c r="J71" s="53">
        <f>+J55-J74-J72</f>
        <v>-46836</v>
      </c>
      <c r="K71" s="38"/>
      <c r="L71" s="53">
        <f>+L55-L74-L72</f>
        <v>5026</v>
      </c>
      <c r="M71" s="50"/>
      <c r="N71" s="53">
        <f>+N55-N74-N72</f>
        <v>14553</v>
      </c>
      <c r="O71" s="50"/>
      <c r="P71" s="53">
        <f>+P55-P74-P72</f>
        <v>27624</v>
      </c>
    </row>
    <row r="72" spans="1:16" ht="23.25" customHeight="1">
      <c r="A72" s="48"/>
      <c r="C72" s="33" t="s">
        <v>128</v>
      </c>
      <c r="H72" s="34">
        <v>8</v>
      </c>
      <c r="J72" s="124">
        <f>+J32</f>
        <v>788</v>
      </c>
      <c r="K72" s="38"/>
      <c r="L72" s="126">
        <f>+L32</f>
        <v>-171</v>
      </c>
      <c r="M72" s="50"/>
      <c r="N72" s="126">
        <v>0</v>
      </c>
      <c r="O72" s="50"/>
      <c r="P72" s="126">
        <v>0</v>
      </c>
    </row>
    <row r="73" spans="1:16" ht="23.25" customHeight="1">
      <c r="A73" s="48"/>
      <c r="J73" s="53">
        <f>SUM(J71:J72)</f>
        <v>-46048</v>
      </c>
      <c r="K73" s="38"/>
      <c r="L73" s="53">
        <f>SUM(L71:L72)</f>
        <v>4855</v>
      </c>
      <c r="M73" s="50"/>
      <c r="N73" s="53">
        <f>SUM(N71:N72)</f>
        <v>14553</v>
      </c>
      <c r="O73" s="50"/>
      <c r="P73" s="53">
        <f>SUM(P71:P72)</f>
        <v>27624</v>
      </c>
    </row>
    <row r="74" spans="1:16" ht="23.25" customHeight="1">
      <c r="B74" s="48" t="s">
        <v>129</v>
      </c>
      <c r="J74" s="124">
        <f>+J66</f>
        <v>-9104</v>
      </c>
      <c r="K74" s="54"/>
      <c r="L74" s="126">
        <f>+L66</f>
        <v>-6251</v>
      </c>
      <c r="M74" s="54"/>
      <c r="N74" s="126">
        <v>0</v>
      </c>
      <c r="O74" s="50"/>
      <c r="P74" s="126">
        <v>0</v>
      </c>
    </row>
    <row r="75" spans="1:16" ht="23.25" customHeight="1" thickBot="1">
      <c r="A75" s="48"/>
      <c r="J75" s="58">
        <f>SUM(J73:J74)</f>
        <v>-55152</v>
      </c>
      <c r="K75" s="54"/>
      <c r="L75" s="58">
        <f>SUM(L73:L74)</f>
        <v>-1396</v>
      </c>
      <c r="M75" s="54"/>
      <c r="N75" s="58">
        <f>SUM(N73:N74)</f>
        <v>14553</v>
      </c>
      <c r="O75" s="50"/>
      <c r="P75" s="58">
        <f>SUM(P73:P74)</f>
        <v>27624</v>
      </c>
    </row>
    <row r="76" spans="1:16" ht="5.0999999999999996" customHeight="1" thickTop="1">
      <c r="A76" s="48"/>
      <c r="J76" s="61"/>
      <c r="K76" s="57"/>
      <c r="L76" s="62"/>
      <c r="M76" s="192"/>
      <c r="N76" s="62"/>
      <c r="O76" s="57"/>
      <c r="P76" s="62"/>
    </row>
    <row r="77" spans="1:16" ht="23.25" customHeight="1">
      <c r="A77" s="167" t="s">
        <v>131</v>
      </c>
      <c r="H77" s="34"/>
      <c r="J77" s="61"/>
      <c r="K77" s="192"/>
      <c r="L77" s="62"/>
      <c r="M77" s="192"/>
      <c r="N77" s="192"/>
      <c r="O77" s="192"/>
      <c r="P77" s="192"/>
    </row>
    <row r="78" spans="1:16" ht="23.25" customHeight="1">
      <c r="A78" s="48"/>
      <c r="B78" s="33" t="s">
        <v>127</v>
      </c>
      <c r="J78" s="125">
        <f>+J63/676700</f>
        <v>-7.1465937638539978E-2</v>
      </c>
      <c r="K78" s="63"/>
      <c r="L78" s="125">
        <f>+L63/676700</f>
        <v>7.9769469484261852E-3</v>
      </c>
      <c r="M78" s="63"/>
      <c r="N78" s="125">
        <f>+N63/676700</f>
        <v>1.9252253583567313E-2</v>
      </c>
      <c r="O78" s="63"/>
      <c r="P78" s="125">
        <f>+P63/676700</f>
        <v>4.1371361016698686E-2</v>
      </c>
    </row>
    <row r="79" spans="1:16" ht="23.25" customHeight="1">
      <c r="A79" s="48"/>
      <c r="B79" s="33" t="s">
        <v>128</v>
      </c>
      <c r="J79" s="125">
        <f>+J64/676700</f>
        <v>1.164474656420866E-3</v>
      </c>
      <c r="K79" s="63"/>
      <c r="L79" s="125">
        <f>+L64/676700</f>
        <v>-2.5269691148219301E-4</v>
      </c>
      <c r="M79" s="63"/>
      <c r="N79" s="63">
        <v>0</v>
      </c>
      <c r="O79" s="63"/>
      <c r="P79" s="63">
        <v>0</v>
      </c>
    </row>
    <row r="80" spans="1:16" ht="23.25" customHeight="1" thickBot="1">
      <c r="A80" s="48" t="s">
        <v>132</v>
      </c>
      <c r="J80" s="131">
        <f>SUM(J78:J79)</f>
        <v>-7.0301462982119117E-2</v>
      </c>
      <c r="K80" s="192"/>
      <c r="L80" s="131">
        <f>SUM(L78:L79)</f>
        <v>7.7242500369439923E-3</v>
      </c>
      <c r="M80" s="192"/>
      <c r="N80" s="131">
        <f>SUM(N78:N79)</f>
        <v>1.9252253583567313E-2</v>
      </c>
      <c r="O80" s="192"/>
      <c r="P80" s="131">
        <f>SUM(P78:P79)</f>
        <v>4.1371361016698686E-2</v>
      </c>
    </row>
    <row r="81" spans="1:16" ht="6.95" customHeight="1" thickTop="1"/>
    <row r="82" spans="1:16" ht="23.25" customHeight="1">
      <c r="A82" s="64" t="s">
        <v>41</v>
      </c>
    </row>
    <row r="83" spans="1:16" ht="23.65" customHeight="1">
      <c r="L83" s="65"/>
    </row>
    <row r="85" spans="1:16" ht="23.65" customHeight="1">
      <c r="L85" s="195"/>
      <c r="N85" s="66"/>
      <c r="P85" s="66"/>
    </row>
    <row r="86" spans="1:16" ht="23.65" customHeight="1">
      <c r="N86" s="66"/>
      <c r="P86" s="66"/>
    </row>
    <row r="87" spans="1:16" ht="23.65" customHeight="1">
      <c r="N87" s="66"/>
      <c r="P87" s="66"/>
    </row>
    <row r="88" spans="1:16" ht="23.65" customHeight="1">
      <c r="L88" s="66"/>
      <c r="N88" s="66"/>
      <c r="P88" s="66"/>
    </row>
    <row r="89" spans="1:16" ht="23.65" customHeight="1">
      <c r="L89" s="66"/>
      <c r="N89" s="66"/>
      <c r="P89" s="66"/>
    </row>
    <row r="90" spans="1:16" ht="23.65" customHeight="1">
      <c r="L90" s="66"/>
      <c r="N90" s="66"/>
      <c r="P90" s="66"/>
    </row>
    <row r="91" spans="1:16" ht="23.65" customHeight="1">
      <c r="J91" s="195"/>
      <c r="L91" s="195"/>
      <c r="N91" s="66"/>
      <c r="P91" s="66"/>
    </row>
    <row r="93" spans="1:16" ht="23.65" customHeight="1">
      <c r="J93" s="195"/>
      <c r="N93" s="188"/>
      <c r="P93" s="188"/>
    </row>
    <row r="94" spans="1:16" ht="23.65" customHeight="1">
      <c r="J94" s="195"/>
      <c r="L94" s="195"/>
    </row>
    <row r="98" spans="10:14" ht="23.65" customHeight="1">
      <c r="J98" s="195"/>
      <c r="L98" s="195"/>
    </row>
    <row r="99" spans="10:14" ht="23.65" customHeight="1">
      <c r="J99" s="195"/>
      <c r="L99" s="195"/>
    </row>
    <row r="101" spans="10:14" ht="23.65" customHeight="1">
      <c r="J101" s="195"/>
    </row>
    <row r="102" spans="10:14" ht="23.65" customHeight="1">
      <c r="J102" s="195"/>
      <c r="L102" s="195"/>
    </row>
    <row r="105" spans="10:14" ht="23.65" customHeight="1">
      <c r="L105" s="195"/>
      <c r="N105" s="195"/>
    </row>
    <row r="106" spans="10:14" ht="23.65" customHeight="1">
      <c r="N106" s="195"/>
    </row>
    <row r="107" spans="10:14" ht="23.65" customHeight="1">
      <c r="L107" s="195"/>
    </row>
    <row r="108" spans="10:14" ht="23.65" customHeight="1">
      <c r="L108" s="195"/>
      <c r="N108" s="195"/>
    </row>
    <row r="109" spans="10:14" ht="23.65" customHeight="1">
      <c r="N109" s="195"/>
    </row>
    <row r="110" spans="10:14" ht="23.65" customHeight="1">
      <c r="N110" s="195"/>
    </row>
    <row r="111" spans="10:14" ht="23.65" customHeight="1">
      <c r="L111" s="195"/>
    </row>
    <row r="112" spans="10:14" ht="23.65" customHeight="1">
      <c r="L112" s="195"/>
    </row>
    <row r="113" spans="12:12" ht="23.65" customHeight="1">
      <c r="L113" s="195"/>
    </row>
    <row r="114" spans="12:12" ht="23.65" customHeight="1">
      <c r="L114" s="195"/>
    </row>
    <row r="115" spans="12:12" ht="23.65" customHeight="1">
      <c r="L115" s="195"/>
    </row>
    <row r="116" spans="12:12" ht="23.65" customHeight="1">
      <c r="L116" s="195"/>
    </row>
  </sheetData>
  <mergeCells count="4">
    <mergeCell ref="J5:L5"/>
    <mergeCell ref="N5:P5"/>
    <mergeCell ref="J43:L43"/>
    <mergeCell ref="N43:P43"/>
  </mergeCells>
  <pageMargins left="0.74803149606299213" right="0.19685039370078741" top="0.5" bottom="0.39370078740157483" header="0.31496062992125984" footer="0.31496062992125984"/>
  <pageSetup paperSize="9" scale="86" firstPageNumber="3" fitToHeight="0" orientation="portrait" useFirstPageNumber="1" r:id="rId1"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26"/>
  <sheetViews>
    <sheetView view="pageBreakPreview" topLeftCell="A4" zoomScale="80" zoomScaleNormal="85" zoomScaleSheetLayoutView="80" workbookViewId="0">
      <selection activeCell="Q8" sqref="Q8"/>
    </sheetView>
  </sheetViews>
  <sheetFormatPr defaultColWidth="10.140625" defaultRowHeight="26.1" customHeight="1"/>
  <cols>
    <col min="1" max="1" width="3" style="70" customWidth="1"/>
    <col min="2" max="2" width="37.28515625" style="70" customWidth="1"/>
    <col min="3" max="3" width="8.7109375" style="70" hidden="1" customWidth="1"/>
    <col min="4" max="4" width="0.85546875" style="70" customWidth="1"/>
    <col min="5" max="5" width="12.85546875" style="70" customWidth="1"/>
    <col min="6" max="6" width="0.85546875" style="70" customWidth="1"/>
    <col min="7" max="7" width="13.85546875" style="70" customWidth="1"/>
    <col min="8" max="8" width="0.85546875" style="70" customWidth="1"/>
    <col min="9" max="9" width="13.85546875" style="70" customWidth="1"/>
    <col min="10" max="10" width="0.85546875" style="70" customWidth="1"/>
    <col min="11" max="11" width="15" style="70" customWidth="1"/>
    <col min="12" max="12" width="0.85546875" style="70" customWidth="1"/>
    <col min="13" max="13" width="14.7109375" style="70" customWidth="1"/>
    <col min="14" max="14" width="0.85546875" style="70" customWidth="1"/>
    <col min="15" max="15" width="18.7109375" style="70" customWidth="1"/>
    <col min="16" max="16" width="0.85546875" style="70" customWidth="1"/>
    <col min="17" max="17" width="14.5703125" style="70" customWidth="1"/>
    <col min="18" max="18" width="0.85546875" style="70" customWidth="1"/>
    <col min="19" max="19" width="13" style="70" customWidth="1"/>
    <col min="20" max="20" width="0.85546875" style="70" customWidth="1"/>
    <col min="21" max="21" width="13.5703125" style="70" customWidth="1"/>
    <col min="22" max="22" width="0.85546875" style="70" customWidth="1"/>
    <col min="23" max="23" width="12.5703125" style="70" customWidth="1"/>
    <col min="24" max="24" width="1.28515625" style="70" customWidth="1"/>
    <col min="25" max="223" width="10.140625" style="70"/>
    <col min="224" max="224" width="3" style="70" customWidth="1"/>
    <col min="225" max="225" width="53" style="70" customWidth="1"/>
    <col min="226" max="226" width="0.7109375" style="70" customWidth="1"/>
    <col min="227" max="227" width="9.42578125" style="70" customWidth="1"/>
    <col min="228" max="228" width="0.7109375" style="70" customWidth="1"/>
    <col min="229" max="229" width="15.140625" style="70" customWidth="1"/>
    <col min="230" max="230" width="1.42578125" style="70" customWidth="1"/>
    <col min="231" max="231" width="18" style="70" customWidth="1"/>
    <col min="232" max="232" width="1.42578125" style="70" customWidth="1"/>
    <col min="233" max="233" width="15.42578125" style="70" customWidth="1"/>
    <col min="234" max="234" width="0.85546875" style="70" customWidth="1"/>
    <col min="235" max="235" width="16.42578125" style="70" customWidth="1"/>
    <col min="236" max="236" width="1.42578125" style="70" customWidth="1"/>
    <col min="237" max="237" width="16.42578125" style="70" customWidth="1"/>
    <col min="238" max="238" width="1.28515625" style="70" customWidth="1"/>
    <col min="239" max="239" width="15.7109375" style="70" customWidth="1"/>
    <col min="240" max="240" width="1.28515625" style="70" customWidth="1"/>
    <col min="241" max="241" width="14.140625" style="70" bestFit="1" customWidth="1"/>
    <col min="242" max="242" width="1" style="70" customWidth="1"/>
    <col min="243" max="243" width="16.140625" style="70" customWidth="1"/>
    <col min="244" max="244" width="10.140625" style="70"/>
    <col min="245" max="245" width="14.42578125" style="70" bestFit="1" customWidth="1"/>
    <col min="246" max="479" width="10.140625" style="70"/>
    <col min="480" max="480" width="3" style="70" customWidth="1"/>
    <col min="481" max="481" width="53" style="70" customWidth="1"/>
    <col min="482" max="482" width="0.7109375" style="70" customWidth="1"/>
    <col min="483" max="483" width="9.42578125" style="70" customWidth="1"/>
    <col min="484" max="484" width="0.7109375" style="70" customWidth="1"/>
    <col min="485" max="485" width="15.140625" style="70" customWidth="1"/>
    <col min="486" max="486" width="1.42578125" style="70" customWidth="1"/>
    <col min="487" max="487" width="18" style="70" customWidth="1"/>
    <col min="488" max="488" width="1.42578125" style="70" customWidth="1"/>
    <col min="489" max="489" width="15.42578125" style="70" customWidth="1"/>
    <col min="490" max="490" width="0.85546875" style="70" customWidth="1"/>
    <col min="491" max="491" width="16.42578125" style="70" customWidth="1"/>
    <col min="492" max="492" width="1.42578125" style="70" customWidth="1"/>
    <col min="493" max="493" width="16.42578125" style="70" customWidth="1"/>
    <col min="494" max="494" width="1.28515625" style="70" customWidth="1"/>
    <col min="495" max="495" width="15.7109375" style="70" customWidth="1"/>
    <col min="496" max="496" width="1.28515625" style="70" customWidth="1"/>
    <col min="497" max="497" width="14.140625" style="70" bestFit="1" customWidth="1"/>
    <col min="498" max="498" width="1" style="70" customWidth="1"/>
    <col min="499" max="499" width="16.140625" style="70" customWidth="1"/>
    <col min="500" max="500" width="10.140625" style="70"/>
    <col min="501" max="501" width="14.42578125" style="70" bestFit="1" customWidth="1"/>
    <col min="502" max="735" width="10.140625" style="70"/>
    <col min="736" max="736" width="3" style="70" customWidth="1"/>
    <col min="737" max="737" width="53" style="70" customWidth="1"/>
    <col min="738" max="738" width="0.7109375" style="70" customWidth="1"/>
    <col min="739" max="739" width="9.42578125" style="70" customWidth="1"/>
    <col min="740" max="740" width="0.7109375" style="70" customWidth="1"/>
    <col min="741" max="741" width="15.140625" style="70" customWidth="1"/>
    <col min="742" max="742" width="1.42578125" style="70" customWidth="1"/>
    <col min="743" max="743" width="18" style="70" customWidth="1"/>
    <col min="744" max="744" width="1.42578125" style="70" customWidth="1"/>
    <col min="745" max="745" width="15.42578125" style="70" customWidth="1"/>
    <col min="746" max="746" width="0.85546875" style="70" customWidth="1"/>
    <col min="747" max="747" width="16.42578125" style="70" customWidth="1"/>
    <col min="748" max="748" width="1.42578125" style="70" customWidth="1"/>
    <col min="749" max="749" width="16.42578125" style="70" customWidth="1"/>
    <col min="750" max="750" width="1.28515625" style="70" customWidth="1"/>
    <col min="751" max="751" width="15.7109375" style="70" customWidth="1"/>
    <col min="752" max="752" width="1.28515625" style="70" customWidth="1"/>
    <col min="753" max="753" width="14.140625" style="70" bestFit="1" customWidth="1"/>
    <col min="754" max="754" width="1" style="70" customWidth="1"/>
    <col min="755" max="755" width="16.140625" style="70" customWidth="1"/>
    <col min="756" max="756" width="10.140625" style="70"/>
    <col min="757" max="757" width="14.42578125" style="70" bestFit="1" customWidth="1"/>
    <col min="758" max="991" width="10.140625" style="70"/>
    <col min="992" max="992" width="3" style="70" customWidth="1"/>
    <col min="993" max="993" width="53" style="70" customWidth="1"/>
    <col min="994" max="994" width="0.7109375" style="70" customWidth="1"/>
    <col min="995" max="995" width="9.42578125" style="70" customWidth="1"/>
    <col min="996" max="996" width="0.7109375" style="70" customWidth="1"/>
    <col min="997" max="997" width="15.140625" style="70" customWidth="1"/>
    <col min="998" max="998" width="1.42578125" style="70" customWidth="1"/>
    <col min="999" max="999" width="18" style="70" customWidth="1"/>
    <col min="1000" max="1000" width="1.42578125" style="70" customWidth="1"/>
    <col min="1001" max="1001" width="15.42578125" style="70" customWidth="1"/>
    <col min="1002" max="1002" width="0.85546875" style="70" customWidth="1"/>
    <col min="1003" max="1003" width="16.42578125" style="70" customWidth="1"/>
    <col min="1004" max="1004" width="1.42578125" style="70" customWidth="1"/>
    <col min="1005" max="1005" width="16.42578125" style="70" customWidth="1"/>
    <col min="1006" max="1006" width="1.28515625" style="70" customWidth="1"/>
    <col min="1007" max="1007" width="15.7109375" style="70" customWidth="1"/>
    <col min="1008" max="1008" width="1.28515625" style="70" customWidth="1"/>
    <col min="1009" max="1009" width="14.140625" style="70" bestFit="1" customWidth="1"/>
    <col min="1010" max="1010" width="1" style="70" customWidth="1"/>
    <col min="1011" max="1011" width="16.140625" style="70" customWidth="1"/>
    <col min="1012" max="1012" width="10.140625" style="70"/>
    <col min="1013" max="1013" width="14.42578125" style="70" bestFit="1" customWidth="1"/>
    <col min="1014" max="1247" width="10.140625" style="70"/>
    <col min="1248" max="1248" width="3" style="70" customWidth="1"/>
    <col min="1249" max="1249" width="53" style="70" customWidth="1"/>
    <col min="1250" max="1250" width="0.7109375" style="70" customWidth="1"/>
    <col min="1251" max="1251" width="9.42578125" style="70" customWidth="1"/>
    <col min="1252" max="1252" width="0.7109375" style="70" customWidth="1"/>
    <col min="1253" max="1253" width="15.140625" style="70" customWidth="1"/>
    <col min="1254" max="1254" width="1.42578125" style="70" customWidth="1"/>
    <col min="1255" max="1255" width="18" style="70" customWidth="1"/>
    <col min="1256" max="1256" width="1.42578125" style="70" customWidth="1"/>
    <col min="1257" max="1257" width="15.42578125" style="70" customWidth="1"/>
    <col min="1258" max="1258" width="0.85546875" style="70" customWidth="1"/>
    <col min="1259" max="1259" width="16.42578125" style="70" customWidth="1"/>
    <col min="1260" max="1260" width="1.42578125" style="70" customWidth="1"/>
    <col min="1261" max="1261" width="16.42578125" style="70" customWidth="1"/>
    <col min="1262" max="1262" width="1.28515625" style="70" customWidth="1"/>
    <col min="1263" max="1263" width="15.7109375" style="70" customWidth="1"/>
    <col min="1264" max="1264" width="1.28515625" style="70" customWidth="1"/>
    <col min="1265" max="1265" width="14.140625" style="70" bestFit="1" customWidth="1"/>
    <col min="1266" max="1266" width="1" style="70" customWidth="1"/>
    <col min="1267" max="1267" width="16.140625" style="70" customWidth="1"/>
    <col min="1268" max="1268" width="10.140625" style="70"/>
    <col min="1269" max="1269" width="14.42578125" style="70" bestFit="1" customWidth="1"/>
    <col min="1270" max="1503" width="10.140625" style="70"/>
    <col min="1504" max="1504" width="3" style="70" customWidth="1"/>
    <col min="1505" max="1505" width="53" style="70" customWidth="1"/>
    <col min="1506" max="1506" width="0.7109375" style="70" customWidth="1"/>
    <col min="1507" max="1507" width="9.42578125" style="70" customWidth="1"/>
    <col min="1508" max="1508" width="0.7109375" style="70" customWidth="1"/>
    <col min="1509" max="1509" width="15.140625" style="70" customWidth="1"/>
    <col min="1510" max="1510" width="1.42578125" style="70" customWidth="1"/>
    <col min="1511" max="1511" width="18" style="70" customWidth="1"/>
    <col min="1512" max="1512" width="1.42578125" style="70" customWidth="1"/>
    <col min="1513" max="1513" width="15.42578125" style="70" customWidth="1"/>
    <col min="1514" max="1514" width="0.85546875" style="70" customWidth="1"/>
    <col min="1515" max="1515" width="16.42578125" style="70" customWidth="1"/>
    <col min="1516" max="1516" width="1.42578125" style="70" customWidth="1"/>
    <col min="1517" max="1517" width="16.42578125" style="70" customWidth="1"/>
    <col min="1518" max="1518" width="1.28515625" style="70" customWidth="1"/>
    <col min="1519" max="1519" width="15.7109375" style="70" customWidth="1"/>
    <col min="1520" max="1520" width="1.28515625" style="70" customWidth="1"/>
    <col min="1521" max="1521" width="14.140625" style="70" bestFit="1" customWidth="1"/>
    <col min="1522" max="1522" width="1" style="70" customWidth="1"/>
    <col min="1523" max="1523" width="16.140625" style="70" customWidth="1"/>
    <col min="1524" max="1524" width="10.140625" style="70"/>
    <col min="1525" max="1525" width="14.42578125" style="70" bestFit="1" customWidth="1"/>
    <col min="1526" max="1759" width="10.140625" style="70"/>
    <col min="1760" max="1760" width="3" style="70" customWidth="1"/>
    <col min="1761" max="1761" width="53" style="70" customWidth="1"/>
    <col min="1762" max="1762" width="0.7109375" style="70" customWidth="1"/>
    <col min="1763" max="1763" width="9.42578125" style="70" customWidth="1"/>
    <col min="1764" max="1764" width="0.7109375" style="70" customWidth="1"/>
    <col min="1765" max="1765" width="15.140625" style="70" customWidth="1"/>
    <col min="1766" max="1766" width="1.42578125" style="70" customWidth="1"/>
    <col min="1767" max="1767" width="18" style="70" customWidth="1"/>
    <col min="1768" max="1768" width="1.42578125" style="70" customWidth="1"/>
    <col min="1769" max="1769" width="15.42578125" style="70" customWidth="1"/>
    <col min="1770" max="1770" width="0.85546875" style="70" customWidth="1"/>
    <col min="1771" max="1771" width="16.42578125" style="70" customWidth="1"/>
    <col min="1772" max="1772" width="1.42578125" style="70" customWidth="1"/>
    <col min="1773" max="1773" width="16.42578125" style="70" customWidth="1"/>
    <col min="1774" max="1774" width="1.28515625" style="70" customWidth="1"/>
    <col min="1775" max="1775" width="15.7109375" style="70" customWidth="1"/>
    <col min="1776" max="1776" width="1.28515625" style="70" customWidth="1"/>
    <col min="1777" max="1777" width="14.140625" style="70" bestFit="1" customWidth="1"/>
    <col min="1778" max="1778" width="1" style="70" customWidth="1"/>
    <col min="1779" max="1779" width="16.140625" style="70" customWidth="1"/>
    <col min="1780" max="1780" width="10.140625" style="70"/>
    <col min="1781" max="1781" width="14.42578125" style="70" bestFit="1" customWidth="1"/>
    <col min="1782" max="2015" width="10.140625" style="70"/>
    <col min="2016" max="2016" width="3" style="70" customWidth="1"/>
    <col min="2017" max="2017" width="53" style="70" customWidth="1"/>
    <col min="2018" max="2018" width="0.7109375" style="70" customWidth="1"/>
    <col min="2019" max="2019" width="9.42578125" style="70" customWidth="1"/>
    <col min="2020" max="2020" width="0.7109375" style="70" customWidth="1"/>
    <col min="2021" max="2021" width="15.140625" style="70" customWidth="1"/>
    <col min="2022" max="2022" width="1.42578125" style="70" customWidth="1"/>
    <col min="2023" max="2023" width="18" style="70" customWidth="1"/>
    <col min="2024" max="2024" width="1.42578125" style="70" customWidth="1"/>
    <col min="2025" max="2025" width="15.42578125" style="70" customWidth="1"/>
    <col min="2026" max="2026" width="0.85546875" style="70" customWidth="1"/>
    <col min="2027" max="2027" width="16.42578125" style="70" customWidth="1"/>
    <col min="2028" max="2028" width="1.42578125" style="70" customWidth="1"/>
    <col min="2029" max="2029" width="16.42578125" style="70" customWidth="1"/>
    <col min="2030" max="2030" width="1.28515625" style="70" customWidth="1"/>
    <col min="2031" max="2031" width="15.7109375" style="70" customWidth="1"/>
    <col min="2032" max="2032" width="1.28515625" style="70" customWidth="1"/>
    <col min="2033" max="2033" width="14.140625" style="70" bestFit="1" customWidth="1"/>
    <col min="2034" max="2034" width="1" style="70" customWidth="1"/>
    <col min="2035" max="2035" width="16.140625" style="70" customWidth="1"/>
    <col min="2036" max="2036" width="10.140625" style="70"/>
    <col min="2037" max="2037" width="14.42578125" style="70" bestFit="1" customWidth="1"/>
    <col min="2038" max="2271" width="10.140625" style="70"/>
    <col min="2272" max="2272" width="3" style="70" customWidth="1"/>
    <col min="2273" max="2273" width="53" style="70" customWidth="1"/>
    <col min="2274" max="2274" width="0.7109375" style="70" customWidth="1"/>
    <col min="2275" max="2275" width="9.42578125" style="70" customWidth="1"/>
    <col min="2276" max="2276" width="0.7109375" style="70" customWidth="1"/>
    <col min="2277" max="2277" width="15.140625" style="70" customWidth="1"/>
    <col min="2278" max="2278" width="1.42578125" style="70" customWidth="1"/>
    <col min="2279" max="2279" width="18" style="70" customWidth="1"/>
    <col min="2280" max="2280" width="1.42578125" style="70" customWidth="1"/>
    <col min="2281" max="2281" width="15.42578125" style="70" customWidth="1"/>
    <col min="2282" max="2282" width="0.85546875" style="70" customWidth="1"/>
    <col min="2283" max="2283" width="16.42578125" style="70" customWidth="1"/>
    <col min="2284" max="2284" width="1.42578125" style="70" customWidth="1"/>
    <col min="2285" max="2285" width="16.42578125" style="70" customWidth="1"/>
    <col min="2286" max="2286" width="1.28515625" style="70" customWidth="1"/>
    <col min="2287" max="2287" width="15.7109375" style="70" customWidth="1"/>
    <col min="2288" max="2288" width="1.28515625" style="70" customWidth="1"/>
    <col min="2289" max="2289" width="14.140625" style="70" bestFit="1" customWidth="1"/>
    <col min="2290" max="2290" width="1" style="70" customWidth="1"/>
    <col min="2291" max="2291" width="16.140625" style="70" customWidth="1"/>
    <col min="2292" max="2292" width="10.140625" style="70"/>
    <col min="2293" max="2293" width="14.42578125" style="70" bestFit="1" customWidth="1"/>
    <col min="2294" max="2527" width="10.140625" style="70"/>
    <col min="2528" max="2528" width="3" style="70" customWidth="1"/>
    <col min="2529" max="2529" width="53" style="70" customWidth="1"/>
    <col min="2530" max="2530" width="0.7109375" style="70" customWidth="1"/>
    <col min="2531" max="2531" width="9.42578125" style="70" customWidth="1"/>
    <col min="2532" max="2532" width="0.7109375" style="70" customWidth="1"/>
    <col min="2533" max="2533" width="15.140625" style="70" customWidth="1"/>
    <col min="2534" max="2534" width="1.42578125" style="70" customWidth="1"/>
    <col min="2535" max="2535" width="18" style="70" customWidth="1"/>
    <col min="2536" max="2536" width="1.42578125" style="70" customWidth="1"/>
    <col min="2537" max="2537" width="15.42578125" style="70" customWidth="1"/>
    <col min="2538" max="2538" width="0.85546875" style="70" customWidth="1"/>
    <col min="2539" max="2539" width="16.42578125" style="70" customWidth="1"/>
    <col min="2540" max="2540" width="1.42578125" style="70" customWidth="1"/>
    <col min="2541" max="2541" width="16.42578125" style="70" customWidth="1"/>
    <col min="2542" max="2542" width="1.28515625" style="70" customWidth="1"/>
    <col min="2543" max="2543" width="15.7109375" style="70" customWidth="1"/>
    <col min="2544" max="2544" width="1.28515625" style="70" customWidth="1"/>
    <col min="2545" max="2545" width="14.140625" style="70" bestFit="1" customWidth="1"/>
    <col min="2546" max="2546" width="1" style="70" customWidth="1"/>
    <col min="2547" max="2547" width="16.140625" style="70" customWidth="1"/>
    <col min="2548" max="2548" width="10.140625" style="70"/>
    <col min="2549" max="2549" width="14.42578125" style="70" bestFit="1" customWidth="1"/>
    <col min="2550" max="2783" width="10.140625" style="70"/>
    <col min="2784" max="2784" width="3" style="70" customWidth="1"/>
    <col min="2785" max="2785" width="53" style="70" customWidth="1"/>
    <col min="2786" max="2786" width="0.7109375" style="70" customWidth="1"/>
    <col min="2787" max="2787" width="9.42578125" style="70" customWidth="1"/>
    <col min="2788" max="2788" width="0.7109375" style="70" customWidth="1"/>
    <col min="2789" max="2789" width="15.140625" style="70" customWidth="1"/>
    <col min="2790" max="2790" width="1.42578125" style="70" customWidth="1"/>
    <col min="2791" max="2791" width="18" style="70" customWidth="1"/>
    <col min="2792" max="2792" width="1.42578125" style="70" customWidth="1"/>
    <col min="2793" max="2793" width="15.42578125" style="70" customWidth="1"/>
    <col min="2794" max="2794" width="0.85546875" style="70" customWidth="1"/>
    <col min="2795" max="2795" width="16.42578125" style="70" customWidth="1"/>
    <col min="2796" max="2796" width="1.42578125" style="70" customWidth="1"/>
    <col min="2797" max="2797" width="16.42578125" style="70" customWidth="1"/>
    <col min="2798" max="2798" width="1.28515625" style="70" customWidth="1"/>
    <col min="2799" max="2799" width="15.7109375" style="70" customWidth="1"/>
    <col min="2800" max="2800" width="1.28515625" style="70" customWidth="1"/>
    <col min="2801" max="2801" width="14.140625" style="70" bestFit="1" customWidth="1"/>
    <col min="2802" max="2802" width="1" style="70" customWidth="1"/>
    <col min="2803" max="2803" width="16.140625" style="70" customWidth="1"/>
    <col min="2804" max="2804" width="10.140625" style="70"/>
    <col min="2805" max="2805" width="14.42578125" style="70" bestFit="1" customWidth="1"/>
    <col min="2806" max="3039" width="10.140625" style="70"/>
    <col min="3040" max="3040" width="3" style="70" customWidth="1"/>
    <col min="3041" max="3041" width="53" style="70" customWidth="1"/>
    <col min="3042" max="3042" width="0.7109375" style="70" customWidth="1"/>
    <col min="3043" max="3043" width="9.42578125" style="70" customWidth="1"/>
    <col min="3044" max="3044" width="0.7109375" style="70" customWidth="1"/>
    <col min="3045" max="3045" width="15.140625" style="70" customWidth="1"/>
    <col min="3046" max="3046" width="1.42578125" style="70" customWidth="1"/>
    <col min="3047" max="3047" width="18" style="70" customWidth="1"/>
    <col min="3048" max="3048" width="1.42578125" style="70" customWidth="1"/>
    <col min="3049" max="3049" width="15.42578125" style="70" customWidth="1"/>
    <col min="3050" max="3050" width="0.85546875" style="70" customWidth="1"/>
    <col min="3051" max="3051" width="16.42578125" style="70" customWidth="1"/>
    <col min="3052" max="3052" width="1.42578125" style="70" customWidth="1"/>
    <col min="3053" max="3053" width="16.42578125" style="70" customWidth="1"/>
    <col min="3054" max="3054" width="1.28515625" style="70" customWidth="1"/>
    <col min="3055" max="3055" width="15.7109375" style="70" customWidth="1"/>
    <col min="3056" max="3056" width="1.28515625" style="70" customWidth="1"/>
    <col min="3057" max="3057" width="14.140625" style="70" bestFit="1" customWidth="1"/>
    <col min="3058" max="3058" width="1" style="70" customWidth="1"/>
    <col min="3059" max="3059" width="16.140625" style="70" customWidth="1"/>
    <col min="3060" max="3060" width="10.140625" style="70"/>
    <col min="3061" max="3061" width="14.42578125" style="70" bestFit="1" customWidth="1"/>
    <col min="3062" max="3295" width="10.140625" style="70"/>
    <col min="3296" max="3296" width="3" style="70" customWidth="1"/>
    <col min="3297" max="3297" width="53" style="70" customWidth="1"/>
    <col min="3298" max="3298" width="0.7109375" style="70" customWidth="1"/>
    <col min="3299" max="3299" width="9.42578125" style="70" customWidth="1"/>
    <col min="3300" max="3300" width="0.7109375" style="70" customWidth="1"/>
    <col min="3301" max="3301" width="15.140625" style="70" customWidth="1"/>
    <col min="3302" max="3302" width="1.42578125" style="70" customWidth="1"/>
    <col min="3303" max="3303" width="18" style="70" customWidth="1"/>
    <col min="3304" max="3304" width="1.42578125" style="70" customWidth="1"/>
    <col min="3305" max="3305" width="15.42578125" style="70" customWidth="1"/>
    <col min="3306" max="3306" width="0.85546875" style="70" customWidth="1"/>
    <col min="3307" max="3307" width="16.42578125" style="70" customWidth="1"/>
    <col min="3308" max="3308" width="1.42578125" style="70" customWidth="1"/>
    <col min="3309" max="3309" width="16.42578125" style="70" customWidth="1"/>
    <col min="3310" max="3310" width="1.28515625" style="70" customWidth="1"/>
    <col min="3311" max="3311" width="15.7109375" style="70" customWidth="1"/>
    <col min="3312" max="3312" width="1.28515625" style="70" customWidth="1"/>
    <col min="3313" max="3313" width="14.140625" style="70" bestFit="1" customWidth="1"/>
    <col min="3314" max="3314" width="1" style="70" customWidth="1"/>
    <col min="3315" max="3315" width="16.140625" style="70" customWidth="1"/>
    <col min="3316" max="3316" width="10.140625" style="70"/>
    <col min="3317" max="3317" width="14.42578125" style="70" bestFit="1" customWidth="1"/>
    <col min="3318" max="3551" width="10.140625" style="70"/>
    <col min="3552" max="3552" width="3" style="70" customWidth="1"/>
    <col min="3553" max="3553" width="53" style="70" customWidth="1"/>
    <col min="3554" max="3554" width="0.7109375" style="70" customWidth="1"/>
    <col min="3555" max="3555" width="9.42578125" style="70" customWidth="1"/>
    <col min="3556" max="3556" width="0.7109375" style="70" customWidth="1"/>
    <col min="3557" max="3557" width="15.140625" style="70" customWidth="1"/>
    <col min="3558" max="3558" width="1.42578125" style="70" customWidth="1"/>
    <col min="3559" max="3559" width="18" style="70" customWidth="1"/>
    <col min="3560" max="3560" width="1.42578125" style="70" customWidth="1"/>
    <col min="3561" max="3561" width="15.42578125" style="70" customWidth="1"/>
    <col min="3562" max="3562" width="0.85546875" style="70" customWidth="1"/>
    <col min="3563" max="3563" width="16.42578125" style="70" customWidth="1"/>
    <col min="3564" max="3564" width="1.42578125" style="70" customWidth="1"/>
    <col min="3565" max="3565" width="16.42578125" style="70" customWidth="1"/>
    <col min="3566" max="3566" width="1.28515625" style="70" customWidth="1"/>
    <col min="3567" max="3567" width="15.7109375" style="70" customWidth="1"/>
    <col min="3568" max="3568" width="1.28515625" style="70" customWidth="1"/>
    <col min="3569" max="3569" width="14.140625" style="70" bestFit="1" customWidth="1"/>
    <col min="3570" max="3570" width="1" style="70" customWidth="1"/>
    <col min="3571" max="3571" width="16.140625" style="70" customWidth="1"/>
    <col min="3572" max="3572" width="10.140625" style="70"/>
    <col min="3573" max="3573" width="14.42578125" style="70" bestFit="1" customWidth="1"/>
    <col min="3574" max="3807" width="10.140625" style="70"/>
    <col min="3808" max="3808" width="3" style="70" customWidth="1"/>
    <col min="3809" max="3809" width="53" style="70" customWidth="1"/>
    <col min="3810" max="3810" width="0.7109375" style="70" customWidth="1"/>
    <col min="3811" max="3811" width="9.42578125" style="70" customWidth="1"/>
    <col min="3812" max="3812" width="0.7109375" style="70" customWidth="1"/>
    <col min="3813" max="3813" width="15.140625" style="70" customWidth="1"/>
    <col min="3814" max="3814" width="1.42578125" style="70" customWidth="1"/>
    <col min="3815" max="3815" width="18" style="70" customWidth="1"/>
    <col min="3816" max="3816" width="1.42578125" style="70" customWidth="1"/>
    <col min="3817" max="3817" width="15.42578125" style="70" customWidth="1"/>
    <col min="3818" max="3818" width="0.85546875" style="70" customWidth="1"/>
    <col min="3819" max="3819" width="16.42578125" style="70" customWidth="1"/>
    <col min="3820" max="3820" width="1.42578125" style="70" customWidth="1"/>
    <col min="3821" max="3821" width="16.42578125" style="70" customWidth="1"/>
    <col min="3822" max="3822" width="1.28515625" style="70" customWidth="1"/>
    <col min="3823" max="3823" width="15.7109375" style="70" customWidth="1"/>
    <col min="3824" max="3824" width="1.28515625" style="70" customWidth="1"/>
    <col min="3825" max="3825" width="14.140625" style="70" bestFit="1" customWidth="1"/>
    <col min="3826" max="3826" width="1" style="70" customWidth="1"/>
    <col min="3827" max="3827" width="16.140625" style="70" customWidth="1"/>
    <col min="3828" max="3828" width="10.140625" style="70"/>
    <col min="3829" max="3829" width="14.42578125" style="70" bestFit="1" customWidth="1"/>
    <col min="3830" max="4063" width="10.140625" style="70"/>
    <col min="4064" max="4064" width="3" style="70" customWidth="1"/>
    <col min="4065" max="4065" width="53" style="70" customWidth="1"/>
    <col min="4066" max="4066" width="0.7109375" style="70" customWidth="1"/>
    <col min="4067" max="4067" width="9.42578125" style="70" customWidth="1"/>
    <col min="4068" max="4068" width="0.7109375" style="70" customWidth="1"/>
    <col min="4069" max="4069" width="15.140625" style="70" customWidth="1"/>
    <col min="4070" max="4070" width="1.42578125" style="70" customWidth="1"/>
    <col min="4071" max="4071" width="18" style="70" customWidth="1"/>
    <col min="4072" max="4072" width="1.42578125" style="70" customWidth="1"/>
    <col min="4073" max="4073" width="15.42578125" style="70" customWidth="1"/>
    <col min="4074" max="4074" width="0.85546875" style="70" customWidth="1"/>
    <col min="4075" max="4075" width="16.42578125" style="70" customWidth="1"/>
    <col min="4076" max="4076" width="1.42578125" style="70" customWidth="1"/>
    <col min="4077" max="4077" width="16.42578125" style="70" customWidth="1"/>
    <col min="4078" max="4078" width="1.28515625" style="70" customWidth="1"/>
    <col min="4079" max="4079" width="15.7109375" style="70" customWidth="1"/>
    <col min="4080" max="4080" width="1.28515625" style="70" customWidth="1"/>
    <col min="4081" max="4081" width="14.140625" style="70" bestFit="1" customWidth="1"/>
    <col min="4082" max="4082" width="1" style="70" customWidth="1"/>
    <col min="4083" max="4083" width="16.140625" style="70" customWidth="1"/>
    <col min="4084" max="4084" width="10.140625" style="70"/>
    <col min="4085" max="4085" width="14.42578125" style="70" bestFit="1" customWidth="1"/>
    <col min="4086" max="4319" width="10.140625" style="70"/>
    <col min="4320" max="4320" width="3" style="70" customWidth="1"/>
    <col min="4321" max="4321" width="53" style="70" customWidth="1"/>
    <col min="4322" max="4322" width="0.7109375" style="70" customWidth="1"/>
    <col min="4323" max="4323" width="9.42578125" style="70" customWidth="1"/>
    <col min="4324" max="4324" width="0.7109375" style="70" customWidth="1"/>
    <col min="4325" max="4325" width="15.140625" style="70" customWidth="1"/>
    <col min="4326" max="4326" width="1.42578125" style="70" customWidth="1"/>
    <col min="4327" max="4327" width="18" style="70" customWidth="1"/>
    <col min="4328" max="4328" width="1.42578125" style="70" customWidth="1"/>
    <col min="4329" max="4329" width="15.42578125" style="70" customWidth="1"/>
    <col min="4330" max="4330" width="0.85546875" style="70" customWidth="1"/>
    <col min="4331" max="4331" width="16.42578125" style="70" customWidth="1"/>
    <col min="4332" max="4332" width="1.42578125" style="70" customWidth="1"/>
    <col min="4333" max="4333" width="16.42578125" style="70" customWidth="1"/>
    <col min="4334" max="4334" width="1.28515625" style="70" customWidth="1"/>
    <col min="4335" max="4335" width="15.7109375" style="70" customWidth="1"/>
    <col min="4336" max="4336" width="1.28515625" style="70" customWidth="1"/>
    <col min="4337" max="4337" width="14.140625" style="70" bestFit="1" customWidth="1"/>
    <col min="4338" max="4338" width="1" style="70" customWidth="1"/>
    <col min="4339" max="4339" width="16.140625" style="70" customWidth="1"/>
    <col min="4340" max="4340" width="10.140625" style="70"/>
    <col min="4341" max="4341" width="14.42578125" style="70" bestFit="1" customWidth="1"/>
    <col min="4342" max="4575" width="10.140625" style="70"/>
    <col min="4576" max="4576" width="3" style="70" customWidth="1"/>
    <col min="4577" max="4577" width="53" style="70" customWidth="1"/>
    <col min="4578" max="4578" width="0.7109375" style="70" customWidth="1"/>
    <col min="4579" max="4579" width="9.42578125" style="70" customWidth="1"/>
    <col min="4580" max="4580" width="0.7109375" style="70" customWidth="1"/>
    <col min="4581" max="4581" width="15.140625" style="70" customWidth="1"/>
    <col min="4582" max="4582" width="1.42578125" style="70" customWidth="1"/>
    <col min="4583" max="4583" width="18" style="70" customWidth="1"/>
    <col min="4584" max="4584" width="1.42578125" style="70" customWidth="1"/>
    <col min="4585" max="4585" width="15.42578125" style="70" customWidth="1"/>
    <col min="4586" max="4586" width="0.85546875" style="70" customWidth="1"/>
    <col min="4587" max="4587" width="16.42578125" style="70" customWidth="1"/>
    <col min="4588" max="4588" width="1.42578125" style="70" customWidth="1"/>
    <col min="4589" max="4589" width="16.42578125" style="70" customWidth="1"/>
    <col min="4590" max="4590" width="1.28515625" style="70" customWidth="1"/>
    <col min="4591" max="4591" width="15.7109375" style="70" customWidth="1"/>
    <col min="4592" max="4592" width="1.28515625" style="70" customWidth="1"/>
    <col min="4593" max="4593" width="14.140625" style="70" bestFit="1" customWidth="1"/>
    <col min="4594" max="4594" width="1" style="70" customWidth="1"/>
    <col min="4595" max="4595" width="16.140625" style="70" customWidth="1"/>
    <col min="4596" max="4596" width="10.140625" style="70"/>
    <col min="4597" max="4597" width="14.42578125" style="70" bestFit="1" customWidth="1"/>
    <col min="4598" max="4831" width="10.140625" style="70"/>
    <col min="4832" max="4832" width="3" style="70" customWidth="1"/>
    <col min="4833" max="4833" width="53" style="70" customWidth="1"/>
    <col min="4834" max="4834" width="0.7109375" style="70" customWidth="1"/>
    <col min="4835" max="4835" width="9.42578125" style="70" customWidth="1"/>
    <col min="4836" max="4836" width="0.7109375" style="70" customWidth="1"/>
    <col min="4837" max="4837" width="15.140625" style="70" customWidth="1"/>
    <col min="4838" max="4838" width="1.42578125" style="70" customWidth="1"/>
    <col min="4839" max="4839" width="18" style="70" customWidth="1"/>
    <col min="4840" max="4840" width="1.42578125" style="70" customWidth="1"/>
    <col min="4841" max="4841" width="15.42578125" style="70" customWidth="1"/>
    <col min="4842" max="4842" width="0.85546875" style="70" customWidth="1"/>
    <col min="4843" max="4843" width="16.42578125" style="70" customWidth="1"/>
    <col min="4844" max="4844" width="1.42578125" style="70" customWidth="1"/>
    <col min="4845" max="4845" width="16.42578125" style="70" customWidth="1"/>
    <col min="4846" max="4846" width="1.28515625" style="70" customWidth="1"/>
    <col min="4847" max="4847" width="15.7109375" style="70" customWidth="1"/>
    <col min="4848" max="4848" width="1.28515625" style="70" customWidth="1"/>
    <col min="4849" max="4849" width="14.140625" style="70" bestFit="1" customWidth="1"/>
    <col min="4850" max="4850" width="1" style="70" customWidth="1"/>
    <col min="4851" max="4851" width="16.140625" style="70" customWidth="1"/>
    <col min="4852" max="4852" width="10.140625" style="70"/>
    <col min="4853" max="4853" width="14.42578125" style="70" bestFit="1" customWidth="1"/>
    <col min="4854" max="5087" width="10.140625" style="70"/>
    <col min="5088" max="5088" width="3" style="70" customWidth="1"/>
    <col min="5089" max="5089" width="53" style="70" customWidth="1"/>
    <col min="5090" max="5090" width="0.7109375" style="70" customWidth="1"/>
    <col min="5091" max="5091" width="9.42578125" style="70" customWidth="1"/>
    <col min="5092" max="5092" width="0.7109375" style="70" customWidth="1"/>
    <col min="5093" max="5093" width="15.140625" style="70" customWidth="1"/>
    <col min="5094" max="5094" width="1.42578125" style="70" customWidth="1"/>
    <col min="5095" max="5095" width="18" style="70" customWidth="1"/>
    <col min="5096" max="5096" width="1.42578125" style="70" customWidth="1"/>
    <col min="5097" max="5097" width="15.42578125" style="70" customWidth="1"/>
    <col min="5098" max="5098" width="0.85546875" style="70" customWidth="1"/>
    <col min="5099" max="5099" width="16.42578125" style="70" customWidth="1"/>
    <col min="5100" max="5100" width="1.42578125" style="70" customWidth="1"/>
    <col min="5101" max="5101" width="16.42578125" style="70" customWidth="1"/>
    <col min="5102" max="5102" width="1.28515625" style="70" customWidth="1"/>
    <col min="5103" max="5103" width="15.7109375" style="70" customWidth="1"/>
    <col min="5104" max="5104" width="1.28515625" style="70" customWidth="1"/>
    <col min="5105" max="5105" width="14.140625" style="70" bestFit="1" customWidth="1"/>
    <col min="5106" max="5106" width="1" style="70" customWidth="1"/>
    <col min="5107" max="5107" width="16.140625" style="70" customWidth="1"/>
    <col min="5108" max="5108" width="10.140625" style="70"/>
    <col min="5109" max="5109" width="14.42578125" style="70" bestFit="1" customWidth="1"/>
    <col min="5110" max="5343" width="10.140625" style="70"/>
    <col min="5344" max="5344" width="3" style="70" customWidth="1"/>
    <col min="5345" max="5345" width="53" style="70" customWidth="1"/>
    <col min="5346" max="5346" width="0.7109375" style="70" customWidth="1"/>
    <col min="5347" max="5347" width="9.42578125" style="70" customWidth="1"/>
    <col min="5348" max="5348" width="0.7109375" style="70" customWidth="1"/>
    <col min="5349" max="5349" width="15.140625" style="70" customWidth="1"/>
    <col min="5350" max="5350" width="1.42578125" style="70" customWidth="1"/>
    <col min="5351" max="5351" width="18" style="70" customWidth="1"/>
    <col min="5352" max="5352" width="1.42578125" style="70" customWidth="1"/>
    <col min="5353" max="5353" width="15.42578125" style="70" customWidth="1"/>
    <col min="5354" max="5354" width="0.85546875" style="70" customWidth="1"/>
    <col min="5355" max="5355" width="16.42578125" style="70" customWidth="1"/>
    <col min="5356" max="5356" width="1.42578125" style="70" customWidth="1"/>
    <col min="5357" max="5357" width="16.42578125" style="70" customWidth="1"/>
    <col min="5358" max="5358" width="1.28515625" style="70" customWidth="1"/>
    <col min="5359" max="5359" width="15.7109375" style="70" customWidth="1"/>
    <col min="5360" max="5360" width="1.28515625" style="70" customWidth="1"/>
    <col min="5361" max="5361" width="14.140625" style="70" bestFit="1" customWidth="1"/>
    <col min="5362" max="5362" width="1" style="70" customWidth="1"/>
    <col min="5363" max="5363" width="16.140625" style="70" customWidth="1"/>
    <col min="5364" max="5364" width="10.140625" style="70"/>
    <col min="5365" max="5365" width="14.42578125" style="70" bestFit="1" customWidth="1"/>
    <col min="5366" max="5599" width="10.140625" style="70"/>
    <col min="5600" max="5600" width="3" style="70" customWidth="1"/>
    <col min="5601" max="5601" width="53" style="70" customWidth="1"/>
    <col min="5602" max="5602" width="0.7109375" style="70" customWidth="1"/>
    <col min="5603" max="5603" width="9.42578125" style="70" customWidth="1"/>
    <col min="5604" max="5604" width="0.7109375" style="70" customWidth="1"/>
    <col min="5605" max="5605" width="15.140625" style="70" customWidth="1"/>
    <col min="5606" max="5606" width="1.42578125" style="70" customWidth="1"/>
    <col min="5607" max="5607" width="18" style="70" customWidth="1"/>
    <col min="5608" max="5608" width="1.42578125" style="70" customWidth="1"/>
    <col min="5609" max="5609" width="15.42578125" style="70" customWidth="1"/>
    <col min="5610" max="5610" width="0.85546875" style="70" customWidth="1"/>
    <col min="5611" max="5611" width="16.42578125" style="70" customWidth="1"/>
    <col min="5612" max="5612" width="1.42578125" style="70" customWidth="1"/>
    <col min="5613" max="5613" width="16.42578125" style="70" customWidth="1"/>
    <col min="5614" max="5614" width="1.28515625" style="70" customWidth="1"/>
    <col min="5615" max="5615" width="15.7109375" style="70" customWidth="1"/>
    <col min="5616" max="5616" width="1.28515625" style="70" customWidth="1"/>
    <col min="5617" max="5617" width="14.140625" style="70" bestFit="1" customWidth="1"/>
    <col min="5618" max="5618" width="1" style="70" customWidth="1"/>
    <col min="5619" max="5619" width="16.140625" style="70" customWidth="1"/>
    <col min="5620" max="5620" width="10.140625" style="70"/>
    <col min="5621" max="5621" width="14.42578125" style="70" bestFit="1" customWidth="1"/>
    <col min="5622" max="5855" width="10.140625" style="70"/>
    <col min="5856" max="5856" width="3" style="70" customWidth="1"/>
    <col min="5857" max="5857" width="53" style="70" customWidth="1"/>
    <col min="5858" max="5858" width="0.7109375" style="70" customWidth="1"/>
    <col min="5859" max="5859" width="9.42578125" style="70" customWidth="1"/>
    <col min="5860" max="5860" width="0.7109375" style="70" customWidth="1"/>
    <col min="5861" max="5861" width="15.140625" style="70" customWidth="1"/>
    <col min="5862" max="5862" width="1.42578125" style="70" customWidth="1"/>
    <col min="5863" max="5863" width="18" style="70" customWidth="1"/>
    <col min="5864" max="5864" width="1.42578125" style="70" customWidth="1"/>
    <col min="5865" max="5865" width="15.42578125" style="70" customWidth="1"/>
    <col min="5866" max="5866" width="0.85546875" style="70" customWidth="1"/>
    <col min="5867" max="5867" width="16.42578125" style="70" customWidth="1"/>
    <col min="5868" max="5868" width="1.42578125" style="70" customWidth="1"/>
    <col min="5869" max="5869" width="16.42578125" style="70" customWidth="1"/>
    <col min="5870" max="5870" width="1.28515625" style="70" customWidth="1"/>
    <col min="5871" max="5871" width="15.7109375" style="70" customWidth="1"/>
    <col min="5872" max="5872" width="1.28515625" style="70" customWidth="1"/>
    <col min="5873" max="5873" width="14.140625" style="70" bestFit="1" customWidth="1"/>
    <col min="5874" max="5874" width="1" style="70" customWidth="1"/>
    <col min="5875" max="5875" width="16.140625" style="70" customWidth="1"/>
    <col min="5876" max="5876" width="10.140625" style="70"/>
    <col min="5877" max="5877" width="14.42578125" style="70" bestFit="1" customWidth="1"/>
    <col min="5878" max="6111" width="10.140625" style="70"/>
    <col min="6112" max="6112" width="3" style="70" customWidth="1"/>
    <col min="6113" max="6113" width="53" style="70" customWidth="1"/>
    <col min="6114" max="6114" width="0.7109375" style="70" customWidth="1"/>
    <col min="6115" max="6115" width="9.42578125" style="70" customWidth="1"/>
    <col min="6116" max="6116" width="0.7109375" style="70" customWidth="1"/>
    <col min="6117" max="6117" width="15.140625" style="70" customWidth="1"/>
    <col min="6118" max="6118" width="1.42578125" style="70" customWidth="1"/>
    <col min="6119" max="6119" width="18" style="70" customWidth="1"/>
    <col min="6120" max="6120" width="1.42578125" style="70" customWidth="1"/>
    <col min="6121" max="6121" width="15.42578125" style="70" customWidth="1"/>
    <col min="6122" max="6122" width="0.85546875" style="70" customWidth="1"/>
    <col min="6123" max="6123" width="16.42578125" style="70" customWidth="1"/>
    <col min="6124" max="6124" width="1.42578125" style="70" customWidth="1"/>
    <col min="6125" max="6125" width="16.42578125" style="70" customWidth="1"/>
    <col min="6126" max="6126" width="1.28515625" style="70" customWidth="1"/>
    <col min="6127" max="6127" width="15.7109375" style="70" customWidth="1"/>
    <col min="6128" max="6128" width="1.28515625" style="70" customWidth="1"/>
    <col min="6129" max="6129" width="14.140625" style="70" bestFit="1" customWidth="1"/>
    <col min="6130" max="6130" width="1" style="70" customWidth="1"/>
    <col min="6131" max="6131" width="16.140625" style="70" customWidth="1"/>
    <col min="6132" max="6132" width="10.140625" style="70"/>
    <col min="6133" max="6133" width="14.42578125" style="70" bestFit="1" customWidth="1"/>
    <col min="6134" max="6367" width="10.140625" style="70"/>
    <col min="6368" max="6368" width="3" style="70" customWidth="1"/>
    <col min="6369" max="6369" width="53" style="70" customWidth="1"/>
    <col min="6370" max="6370" width="0.7109375" style="70" customWidth="1"/>
    <col min="6371" max="6371" width="9.42578125" style="70" customWidth="1"/>
    <col min="6372" max="6372" width="0.7109375" style="70" customWidth="1"/>
    <col min="6373" max="6373" width="15.140625" style="70" customWidth="1"/>
    <col min="6374" max="6374" width="1.42578125" style="70" customWidth="1"/>
    <col min="6375" max="6375" width="18" style="70" customWidth="1"/>
    <col min="6376" max="6376" width="1.42578125" style="70" customWidth="1"/>
    <col min="6377" max="6377" width="15.42578125" style="70" customWidth="1"/>
    <col min="6378" max="6378" width="0.85546875" style="70" customWidth="1"/>
    <col min="6379" max="6379" width="16.42578125" style="70" customWidth="1"/>
    <col min="6380" max="6380" width="1.42578125" style="70" customWidth="1"/>
    <col min="6381" max="6381" width="16.42578125" style="70" customWidth="1"/>
    <col min="6382" max="6382" width="1.28515625" style="70" customWidth="1"/>
    <col min="6383" max="6383" width="15.7109375" style="70" customWidth="1"/>
    <col min="6384" max="6384" width="1.28515625" style="70" customWidth="1"/>
    <col min="6385" max="6385" width="14.140625" style="70" bestFit="1" customWidth="1"/>
    <col min="6386" max="6386" width="1" style="70" customWidth="1"/>
    <col min="6387" max="6387" width="16.140625" style="70" customWidth="1"/>
    <col min="6388" max="6388" width="10.140625" style="70"/>
    <col min="6389" max="6389" width="14.42578125" style="70" bestFit="1" customWidth="1"/>
    <col min="6390" max="6623" width="10.140625" style="70"/>
    <col min="6624" max="6624" width="3" style="70" customWidth="1"/>
    <col min="6625" max="6625" width="53" style="70" customWidth="1"/>
    <col min="6626" max="6626" width="0.7109375" style="70" customWidth="1"/>
    <col min="6627" max="6627" width="9.42578125" style="70" customWidth="1"/>
    <col min="6628" max="6628" width="0.7109375" style="70" customWidth="1"/>
    <col min="6629" max="6629" width="15.140625" style="70" customWidth="1"/>
    <col min="6630" max="6630" width="1.42578125" style="70" customWidth="1"/>
    <col min="6631" max="6631" width="18" style="70" customWidth="1"/>
    <col min="6632" max="6632" width="1.42578125" style="70" customWidth="1"/>
    <col min="6633" max="6633" width="15.42578125" style="70" customWidth="1"/>
    <col min="6634" max="6634" width="0.85546875" style="70" customWidth="1"/>
    <col min="6635" max="6635" width="16.42578125" style="70" customWidth="1"/>
    <col min="6636" max="6636" width="1.42578125" style="70" customWidth="1"/>
    <col min="6637" max="6637" width="16.42578125" style="70" customWidth="1"/>
    <col min="6638" max="6638" width="1.28515625" style="70" customWidth="1"/>
    <col min="6639" max="6639" width="15.7109375" style="70" customWidth="1"/>
    <col min="6640" max="6640" width="1.28515625" style="70" customWidth="1"/>
    <col min="6641" max="6641" width="14.140625" style="70" bestFit="1" customWidth="1"/>
    <col min="6642" max="6642" width="1" style="70" customWidth="1"/>
    <col min="6643" max="6643" width="16.140625" style="70" customWidth="1"/>
    <col min="6644" max="6644" width="10.140625" style="70"/>
    <col min="6645" max="6645" width="14.42578125" style="70" bestFit="1" customWidth="1"/>
    <col min="6646" max="6879" width="10.140625" style="70"/>
    <col min="6880" max="6880" width="3" style="70" customWidth="1"/>
    <col min="6881" max="6881" width="53" style="70" customWidth="1"/>
    <col min="6882" max="6882" width="0.7109375" style="70" customWidth="1"/>
    <col min="6883" max="6883" width="9.42578125" style="70" customWidth="1"/>
    <col min="6884" max="6884" width="0.7109375" style="70" customWidth="1"/>
    <col min="6885" max="6885" width="15.140625" style="70" customWidth="1"/>
    <col min="6886" max="6886" width="1.42578125" style="70" customWidth="1"/>
    <col min="6887" max="6887" width="18" style="70" customWidth="1"/>
    <col min="6888" max="6888" width="1.42578125" style="70" customWidth="1"/>
    <col min="6889" max="6889" width="15.42578125" style="70" customWidth="1"/>
    <col min="6890" max="6890" width="0.85546875" style="70" customWidth="1"/>
    <col min="6891" max="6891" width="16.42578125" style="70" customWidth="1"/>
    <col min="6892" max="6892" width="1.42578125" style="70" customWidth="1"/>
    <col min="6893" max="6893" width="16.42578125" style="70" customWidth="1"/>
    <col min="6894" max="6894" width="1.28515625" style="70" customWidth="1"/>
    <col min="6895" max="6895" width="15.7109375" style="70" customWidth="1"/>
    <col min="6896" max="6896" width="1.28515625" style="70" customWidth="1"/>
    <col min="6897" max="6897" width="14.140625" style="70" bestFit="1" customWidth="1"/>
    <col min="6898" max="6898" width="1" style="70" customWidth="1"/>
    <col min="6899" max="6899" width="16.140625" style="70" customWidth="1"/>
    <col min="6900" max="6900" width="10.140625" style="70"/>
    <col min="6901" max="6901" width="14.42578125" style="70" bestFit="1" customWidth="1"/>
    <col min="6902" max="7135" width="10.140625" style="70"/>
    <col min="7136" max="7136" width="3" style="70" customWidth="1"/>
    <col min="7137" max="7137" width="53" style="70" customWidth="1"/>
    <col min="7138" max="7138" width="0.7109375" style="70" customWidth="1"/>
    <col min="7139" max="7139" width="9.42578125" style="70" customWidth="1"/>
    <col min="7140" max="7140" width="0.7109375" style="70" customWidth="1"/>
    <col min="7141" max="7141" width="15.140625" style="70" customWidth="1"/>
    <col min="7142" max="7142" width="1.42578125" style="70" customWidth="1"/>
    <col min="7143" max="7143" width="18" style="70" customWidth="1"/>
    <col min="7144" max="7144" width="1.42578125" style="70" customWidth="1"/>
    <col min="7145" max="7145" width="15.42578125" style="70" customWidth="1"/>
    <col min="7146" max="7146" width="0.85546875" style="70" customWidth="1"/>
    <col min="7147" max="7147" width="16.42578125" style="70" customWidth="1"/>
    <col min="7148" max="7148" width="1.42578125" style="70" customWidth="1"/>
    <col min="7149" max="7149" width="16.42578125" style="70" customWidth="1"/>
    <col min="7150" max="7150" width="1.28515625" style="70" customWidth="1"/>
    <col min="7151" max="7151" width="15.7109375" style="70" customWidth="1"/>
    <col min="7152" max="7152" width="1.28515625" style="70" customWidth="1"/>
    <col min="7153" max="7153" width="14.140625" style="70" bestFit="1" customWidth="1"/>
    <col min="7154" max="7154" width="1" style="70" customWidth="1"/>
    <col min="7155" max="7155" width="16.140625" style="70" customWidth="1"/>
    <col min="7156" max="7156" width="10.140625" style="70"/>
    <col min="7157" max="7157" width="14.42578125" style="70" bestFit="1" customWidth="1"/>
    <col min="7158" max="7391" width="10.140625" style="70"/>
    <col min="7392" max="7392" width="3" style="70" customWidth="1"/>
    <col min="7393" max="7393" width="53" style="70" customWidth="1"/>
    <col min="7394" max="7394" width="0.7109375" style="70" customWidth="1"/>
    <col min="7395" max="7395" width="9.42578125" style="70" customWidth="1"/>
    <col min="7396" max="7396" width="0.7109375" style="70" customWidth="1"/>
    <col min="7397" max="7397" width="15.140625" style="70" customWidth="1"/>
    <col min="7398" max="7398" width="1.42578125" style="70" customWidth="1"/>
    <col min="7399" max="7399" width="18" style="70" customWidth="1"/>
    <col min="7400" max="7400" width="1.42578125" style="70" customWidth="1"/>
    <col min="7401" max="7401" width="15.42578125" style="70" customWidth="1"/>
    <col min="7402" max="7402" width="0.85546875" style="70" customWidth="1"/>
    <col min="7403" max="7403" width="16.42578125" style="70" customWidth="1"/>
    <col min="7404" max="7404" width="1.42578125" style="70" customWidth="1"/>
    <col min="7405" max="7405" width="16.42578125" style="70" customWidth="1"/>
    <col min="7406" max="7406" width="1.28515625" style="70" customWidth="1"/>
    <col min="7407" max="7407" width="15.7109375" style="70" customWidth="1"/>
    <col min="7408" max="7408" width="1.28515625" style="70" customWidth="1"/>
    <col min="7409" max="7409" width="14.140625" style="70" bestFit="1" customWidth="1"/>
    <col min="7410" max="7410" width="1" style="70" customWidth="1"/>
    <col min="7411" max="7411" width="16.140625" style="70" customWidth="1"/>
    <col min="7412" max="7412" width="10.140625" style="70"/>
    <col min="7413" max="7413" width="14.42578125" style="70" bestFit="1" customWidth="1"/>
    <col min="7414" max="7647" width="10.140625" style="70"/>
    <col min="7648" max="7648" width="3" style="70" customWidth="1"/>
    <col min="7649" max="7649" width="53" style="70" customWidth="1"/>
    <col min="7650" max="7650" width="0.7109375" style="70" customWidth="1"/>
    <col min="7651" max="7651" width="9.42578125" style="70" customWidth="1"/>
    <col min="7652" max="7652" width="0.7109375" style="70" customWidth="1"/>
    <col min="7653" max="7653" width="15.140625" style="70" customWidth="1"/>
    <col min="7654" max="7654" width="1.42578125" style="70" customWidth="1"/>
    <col min="7655" max="7655" width="18" style="70" customWidth="1"/>
    <col min="7656" max="7656" width="1.42578125" style="70" customWidth="1"/>
    <col min="7657" max="7657" width="15.42578125" style="70" customWidth="1"/>
    <col min="7658" max="7658" width="0.85546875" style="70" customWidth="1"/>
    <col min="7659" max="7659" width="16.42578125" style="70" customWidth="1"/>
    <col min="7660" max="7660" width="1.42578125" style="70" customWidth="1"/>
    <col min="7661" max="7661" width="16.42578125" style="70" customWidth="1"/>
    <col min="7662" max="7662" width="1.28515625" style="70" customWidth="1"/>
    <col min="7663" max="7663" width="15.7109375" style="70" customWidth="1"/>
    <col min="7664" max="7664" width="1.28515625" style="70" customWidth="1"/>
    <col min="7665" max="7665" width="14.140625" style="70" bestFit="1" customWidth="1"/>
    <col min="7666" max="7666" width="1" style="70" customWidth="1"/>
    <col min="7667" max="7667" width="16.140625" style="70" customWidth="1"/>
    <col min="7668" max="7668" width="10.140625" style="70"/>
    <col min="7669" max="7669" width="14.42578125" style="70" bestFit="1" customWidth="1"/>
    <col min="7670" max="7903" width="10.140625" style="70"/>
    <col min="7904" max="7904" width="3" style="70" customWidth="1"/>
    <col min="7905" max="7905" width="53" style="70" customWidth="1"/>
    <col min="7906" max="7906" width="0.7109375" style="70" customWidth="1"/>
    <col min="7907" max="7907" width="9.42578125" style="70" customWidth="1"/>
    <col min="7908" max="7908" width="0.7109375" style="70" customWidth="1"/>
    <col min="7909" max="7909" width="15.140625" style="70" customWidth="1"/>
    <col min="7910" max="7910" width="1.42578125" style="70" customWidth="1"/>
    <col min="7911" max="7911" width="18" style="70" customWidth="1"/>
    <col min="7912" max="7912" width="1.42578125" style="70" customWidth="1"/>
    <col min="7913" max="7913" width="15.42578125" style="70" customWidth="1"/>
    <col min="7914" max="7914" width="0.85546875" style="70" customWidth="1"/>
    <col min="7915" max="7915" width="16.42578125" style="70" customWidth="1"/>
    <col min="7916" max="7916" width="1.42578125" style="70" customWidth="1"/>
    <col min="7917" max="7917" width="16.42578125" style="70" customWidth="1"/>
    <col min="7918" max="7918" width="1.28515625" style="70" customWidth="1"/>
    <col min="7919" max="7919" width="15.7109375" style="70" customWidth="1"/>
    <col min="7920" max="7920" width="1.28515625" style="70" customWidth="1"/>
    <col min="7921" max="7921" width="14.140625" style="70" bestFit="1" customWidth="1"/>
    <col min="7922" max="7922" width="1" style="70" customWidth="1"/>
    <col min="7923" max="7923" width="16.140625" style="70" customWidth="1"/>
    <col min="7924" max="7924" width="10.140625" style="70"/>
    <col min="7925" max="7925" width="14.42578125" style="70" bestFit="1" customWidth="1"/>
    <col min="7926" max="8159" width="10.140625" style="70"/>
    <col min="8160" max="8160" width="3" style="70" customWidth="1"/>
    <col min="8161" max="8161" width="53" style="70" customWidth="1"/>
    <col min="8162" max="8162" width="0.7109375" style="70" customWidth="1"/>
    <col min="8163" max="8163" width="9.42578125" style="70" customWidth="1"/>
    <col min="8164" max="8164" width="0.7109375" style="70" customWidth="1"/>
    <col min="8165" max="8165" width="15.140625" style="70" customWidth="1"/>
    <col min="8166" max="8166" width="1.42578125" style="70" customWidth="1"/>
    <col min="8167" max="8167" width="18" style="70" customWidth="1"/>
    <col min="8168" max="8168" width="1.42578125" style="70" customWidth="1"/>
    <col min="8169" max="8169" width="15.42578125" style="70" customWidth="1"/>
    <col min="8170" max="8170" width="0.85546875" style="70" customWidth="1"/>
    <col min="8171" max="8171" width="16.42578125" style="70" customWidth="1"/>
    <col min="8172" max="8172" width="1.42578125" style="70" customWidth="1"/>
    <col min="8173" max="8173" width="16.42578125" style="70" customWidth="1"/>
    <col min="8174" max="8174" width="1.28515625" style="70" customWidth="1"/>
    <col min="8175" max="8175" width="15.7109375" style="70" customWidth="1"/>
    <col min="8176" max="8176" width="1.28515625" style="70" customWidth="1"/>
    <col min="8177" max="8177" width="14.140625" style="70" bestFit="1" customWidth="1"/>
    <col min="8178" max="8178" width="1" style="70" customWidth="1"/>
    <col min="8179" max="8179" width="16.140625" style="70" customWidth="1"/>
    <col min="8180" max="8180" width="10.140625" style="70"/>
    <col min="8181" max="8181" width="14.42578125" style="70" bestFit="1" customWidth="1"/>
    <col min="8182" max="8415" width="10.140625" style="70"/>
    <col min="8416" max="8416" width="3" style="70" customWidth="1"/>
    <col min="8417" max="8417" width="53" style="70" customWidth="1"/>
    <col min="8418" max="8418" width="0.7109375" style="70" customWidth="1"/>
    <col min="8419" max="8419" width="9.42578125" style="70" customWidth="1"/>
    <col min="8420" max="8420" width="0.7109375" style="70" customWidth="1"/>
    <col min="8421" max="8421" width="15.140625" style="70" customWidth="1"/>
    <col min="8422" max="8422" width="1.42578125" style="70" customWidth="1"/>
    <col min="8423" max="8423" width="18" style="70" customWidth="1"/>
    <col min="8424" max="8424" width="1.42578125" style="70" customWidth="1"/>
    <col min="8425" max="8425" width="15.42578125" style="70" customWidth="1"/>
    <col min="8426" max="8426" width="0.85546875" style="70" customWidth="1"/>
    <col min="8427" max="8427" width="16.42578125" style="70" customWidth="1"/>
    <col min="8428" max="8428" width="1.42578125" style="70" customWidth="1"/>
    <col min="8429" max="8429" width="16.42578125" style="70" customWidth="1"/>
    <col min="8430" max="8430" width="1.28515625" style="70" customWidth="1"/>
    <col min="8431" max="8431" width="15.7109375" style="70" customWidth="1"/>
    <col min="8432" max="8432" width="1.28515625" style="70" customWidth="1"/>
    <col min="8433" max="8433" width="14.140625" style="70" bestFit="1" customWidth="1"/>
    <col min="8434" max="8434" width="1" style="70" customWidth="1"/>
    <col min="8435" max="8435" width="16.140625" style="70" customWidth="1"/>
    <col min="8436" max="8436" width="10.140625" style="70"/>
    <col min="8437" max="8437" width="14.42578125" style="70" bestFit="1" customWidth="1"/>
    <col min="8438" max="8671" width="10.140625" style="70"/>
    <col min="8672" max="8672" width="3" style="70" customWidth="1"/>
    <col min="8673" max="8673" width="53" style="70" customWidth="1"/>
    <col min="8674" max="8674" width="0.7109375" style="70" customWidth="1"/>
    <col min="8675" max="8675" width="9.42578125" style="70" customWidth="1"/>
    <col min="8676" max="8676" width="0.7109375" style="70" customWidth="1"/>
    <col min="8677" max="8677" width="15.140625" style="70" customWidth="1"/>
    <col min="8678" max="8678" width="1.42578125" style="70" customWidth="1"/>
    <col min="8679" max="8679" width="18" style="70" customWidth="1"/>
    <col min="8680" max="8680" width="1.42578125" style="70" customWidth="1"/>
    <col min="8681" max="8681" width="15.42578125" style="70" customWidth="1"/>
    <col min="8682" max="8682" width="0.85546875" style="70" customWidth="1"/>
    <col min="8683" max="8683" width="16.42578125" style="70" customWidth="1"/>
    <col min="8684" max="8684" width="1.42578125" style="70" customWidth="1"/>
    <col min="8685" max="8685" width="16.42578125" style="70" customWidth="1"/>
    <col min="8686" max="8686" width="1.28515625" style="70" customWidth="1"/>
    <col min="8687" max="8687" width="15.7109375" style="70" customWidth="1"/>
    <col min="8688" max="8688" width="1.28515625" style="70" customWidth="1"/>
    <col min="8689" max="8689" width="14.140625" style="70" bestFit="1" customWidth="1"/>
    <col min="8690" max="8690" width="1" style="70" customWidth="1"/>
    <col min="8691" max="8691" width="16.140625" style="70" customWidth="1"/>
    <col min="8692" max="8692" width="10.140625" style="70"/>
    <col min="8693" max="8693" width="14.42578125" style="70" bestFit="1" customWidth="1"/>
    <col min="8694" max="8927" width="10.140625" style="70"/>
    <col min="8928" max="8928" width="3" style="70" customWidth="1"/>
    <col min="8929" max="8929" width="53" style="70" customWidth="1"/>
    <col min="8930" max="8930" width="0.7109375" style="70" customWidth="1"/>
    <col min="8931" max="8931" width="9.42578125" style="70" customWidth="1"/>
    <col min="8932" max="8932" width="0.7109375" style="70" customWidth="1"/>
    <col min="8933" max="8933" width="15.140625" style="70" customWidth="1"/>
    <col min="8934" max="8934" width="1.42578125" style="70" customWidth="1"/>
    <col min="8935" max="8935" width="18" style="70" customWidth="1"/>
    <col min="8936" max="8936" width="1.42578125" style="70" customWidth="1"/>
    <col min="8937" max="8937" width="15.42578125" style="70" customWidth="1"/>
    <col min="8938" max="8938" width="0.85546875" style="70" customWidth="1"/>
    <col min="8939" max="8939" width="16.42578125" style="70" customWidth="1"/>
    <col min="8940" max="8940" width="1.42578125" style="70" customWidth="1"/>
    <col min="8941" max="8941" width="16.42578125" style="70" customWidth="1"/>
    <col min="8942" max="8942" width="1.28515625" style="70" customWidth="1"/>
    <col min="8943" max="8943" width="15.7109375" style="70" customWidth="1"/>
    <col min="8944" max="8944" width="1.28515625" style="70" customWidth="1"/>
    <col min="8945" max="8945" width="14.140625" style="70" bestFit="1" customWidth="1"/>
    <col min="8946" max="8946" width="1" style="70" customWidth="1"/>
    <col min="8947" max="8947" width="16.140625" style="70" customWidth="1"/>
    <col min="8948" max="8948" width="10.140625" style="70"/>
    <col min="8949" max="8949" width="14.42578125" style="70" bestFit="1" customWidth="1"/>
    <col min="8950" max="9183" width="10.140625" style="70"/>
    <col min="9184" max="9184" width="3" style="70" customWidth="1"/>
    <col min="9185" max="9185" width="53" style="70" customWidth="1"/>
    <col min="9186" max="9186" width="0.7109375" style="70" customWidth="1"/>
    <col min="9187" max="9187" width="9.42578125" style="70" customWidth="1"/>
    <col min="9188" max="9188" width="0.7109375" style="70" customWidth="1"/>
    <col min="9189" max="9189" width="15.140625" style="70" customWidth="1"/>
    <col min="9190" max="9190" width="1.42578125" style="70" customWidth="1"/>
    <col min="9191" max="9191" width="18" style="70" customWidth="1"/>
    <col min="9192" max="9192" width="1.42578125" style="70" customWidth="1"/>
    <col min="9193" max="9193" width="15.42578125" style="70" customWidth="1"/>
    <col min="9194" max="9194" width="0.85546875" style="70" customWidth="1"/>
    <col min="9195" max="9195" width="16.42578125" style="70" customWidth="1"/>
    <col min="9196" max="9196" width="1.42578125" style="70" customWidth="1"/>
    <col min="9197" max="9197" width="16.42578125" style="70" customWidth="1"/>
    <col min="9198" max="9198" width="1.28515625" style="70" customWidth="1"/>
    <col min="9199" max="9199" width="15.7109375" style="70" customWidth="1"/>
    <col min="9200" max="9200" width="1.28515625" style="70" customWidth="1"/>
    <col min="9201" max="9201" width="14.140625" style="70" bestFit="1" customWidth="1"/>
    <col min="9202" max="9202" width="1" style="70" customWidth="1"/>
    <col min="9203" max="9203" width="16.140625" style="70" customWidth="1"/>
    <col min="9204" max="9204" width="10.140625" style="70"/>
    <col min="9205" max="9205" width="14.42578125" style="70" bestFit="1" customWidth="1"/>
    <col min="9206" max="9439" width="10.140625" style="70"/>
    <col min="9440" max="9440" width="3" style="70" customWidth="1"/>
    <col min="9441" max="9441" width="53" style="70" customWidth="1"/>
    <col min="9442" max="9442" width="0.7109375" style="70" customWidth="1"/>
    <col min="9443" max="9443" width="9.42578125" style="70" customWidth="1"/>
    <col min="9444" max="9444" width="0.7109375" style="70" customWidth="1"/>
    <col min="9445" max="9445" width="15.140625" style="70" customWidth="1"/>
    <col min="9446" max="9446" width="1.42578125" style="70" customWidth="1"/>
    <col min="9447" max="9447" width="18" style="70" customWidth="1"/>
    <col min="9448" max="9448" width="1.42578125" style="70" customWidth="1"/>
    <col min="9449" max="9449" width="15.42578125" style="70" customWidth="1"/>
    <col min="9450" max="9450" width="0.85546875" style="70" customWidth="1"/>
    <col min="9451" max="9451" width="16.42578125" style="70" customWidth="1"/>
    <col min="9452" max="9452" width="1.42578125" style="70" customWidth="1"/>
    <col min="9453" max="9453" width="16.42578125" style="70" customWidth="1"/>
    <col min="9454" max="9454" width="1.28515625" style="70" customWidth="1"/>
    <col min="9455" max="9455" width="15.7109375" style="70" customWidth="1"/>
    <col min="9456" max="9456" width="1.28515625" style="70" customWidth="1"/>
    <col min="9457" max="9457" width="14.140625" style="70" bestFit="1" customWidth="1"/>
    <col min="9458" max="9458" width="1" style="70" customWidth="1"/>
    <col min="9459" max="9459" width="16.140625" style="70" customWidth="1"/>
    <col min="9460" max="9460" width="10.140625" style="70"/>
    <col min="9461" max="9461" width="14.42578125" style="70" bestFit="1" customWidth="1"/>
    <col min="9462" max="9695" width="10.140625" style="70"/>
    <col min="9696" max="9696" width="3" style="70" customWidth="1"/>
    <col min="9697" max="9697" width="53" style="70" customWidth="1"/>
    <col min="9698" max="9698" width="0.7109375" style="70" customWidth="1"/>
    <col min="9699" max="9699" width="9.42578125" style="70" customWidth="1"/>
    <col min="9700" max="9700" width="0.7109375" style="70" customWidth="1"/>
    <col min="9701" max="9701" width="15.140625" style="70" customWidth="1"/>
    <col min="9702" max="9702" width="1.42578125" style="70" customWidth="1"/>
    <col min="9703" max="9703" width="18" style="70" customWidth="1"/>
    <col min="9704" max="9704" width="1.42578125" style="70" customWidth="1"/>
    <col min="9705" max="9705" width="15.42578125" style="70" customWidth="1"/>
    <col min="9706" max="9706" width="0.85546875" style="70" customWidth="1"/>
    <col min="9707" max="9707" width="16.42578125" style="70" customWidth="1"/>
    <col min="9708" max="9708" width="1.42578125" style="70" customWidth="1"/>
    <col min="9709" max="9709" width="16.42578125" style="70" customWidth="1"/>
    <col min="9710" max="9710" width="1.28515625" style="70" customWidth="1"/>
    <col min="9711" max="9711" width="15.7109375" style="70" customWidth="1"/>
    <col min="9712" max="9712" width="1.28515625" style="70" customWidth="1"/>
    <col min="9713" max="9713" width="14.140625" style="70" bestFit="1" customWidth="1"/>
    <col min="9714" max="9714" width="1" style="70" customWidth="1"/>
    <col min="9715" max="9715" width="16.140625" style="70" customWidth="1"/>
    <col min="9716" max="9716" width="10.140625" style="70"/>
    <col min="9717" max="9717" width="14.42578125" style="70" bestFit="1" customWidth="1"/>
    <col min="9718" max="9951" width="10.140625" style="70"/>
    <col min="9952" max="9952" width="3" style="70" customWidth="1"/>
    <col min="9953" max="9953" width="53" style="70" customWidth="1"/>
    <col min="9954" max="9954" width="0.7109375" style="70" customWidth="1"/>
    <col min="9955" max="9955" width="9.42578125" style="70" customWidth="1"/>
    <col min="9956" max="9956" width="0.7109375" style="70" customWidth="1"/>
    <col min="9957" max="9957" width="15.140625" style="70" customWidth="1"/>
    <col min="9958" max="9958" width="1.42578125" style="70" customWidth="1"/>
    <col min="9959" max="9959" width="18" style="70" customWidth="1"/>
    <col min="9960" max="9960" width="1.42578125" style="70" customWidth="1"/>
    <col min="9961" max="9961" width="15.42578125" style="70" customWidth="1"/>
    <col min="9962" max="9962" width="0.85546875" style="70" customWidth="1"/>
    <col min="9963" max="9963" width="16.42578125" style="70" customWidth="1"/>
    <col min="9964" max="9964" width="1.42578125" style="70" customWidth="1"/>
    <col min="9965" max="9965" width="16.42578125" style="70" customWidth="1"/>
    <col min="9966" max="9966" width="1.28515625" style="70" customWidth="1"/>
    <col min="9967" max="9967" width="15.7109375" style="70" customWidth="1"/>
    <col min="9968" max="9968" width="1.28515625" style="70" customWidth="1"/>
    <col min="9969" max="9969" width="14.140625" style="70" bestFit="1" customWidth="1"/>
    <col min="9970" max="9970" width="1" style="70" customWidth="1"/>
    <col min="9971" max="9971" width="16.140625" style="70" customWidth="1"/>
    <col min="9972" max="9972" width="10.140625" style="70"/>
    <col min="9973" max="9973" width="14.42578125" style="70" bestFit="1" customWidth="1"/>
    <col min="9974" max="10207" width="10.140625" style="70"/>
    <col min="10208" max="10208" width="3" style="70" customWidth="1"/>
    <col min="10209" max="10209" width="53" style="70" customWidth="1"/>
    <col min="10210" max="10210" width="0.7109375" style="70" customWidth="1"/>
    <col min="10211" max="10211" width="9.42578125" style="70" customWidth="1"/>
    <col min="10212" max="10212" width="0.7109375" style="70" customWidth="1"/>
    <col min="10213" max="10213" width="15.140625" style="70" customWidth="1"/>
    <col min="10214" max="10214" width="1.42578125" style="70" customWidth="1"/>
    <col min="10215" max="10215" width="18" style="70" customWidth="1"/>
    <col min="10216" max="10216" width="1.42578125" style="70" customWidth="1"/>
    <col min="10217" max="10217" width="15.42578125" style="70" customWidth="1"/>
    <col min="10218" max="10218" width="0.85546875" style="70" customWidth="1"/>
    <col min="10219" max="10219" width="16.42578125" style="70" customWidth="1"/>
    <col min="10220" max="10220" width="1.42578125" style="70" customWidth="1"/>
    <col min="10221" max="10221" width="16.42578125" style="70" customWidth="1"/>
    <col min="10222" max="10222" width="1.28515625" style="70" customWidth="1"/>
    <col min="10223" max="10223" width="15.7109375" style="70" customWidth="1"/>
    <col min="10224" max="10224" width="1.28515625" style="70" customWidth="1"/>
    <col min="10225" max="10225" width="14.140625" style="70" bestFit="1" customWidth="1"/>
    <col min="10226" max="10226" width="1" style="70" customWidth="1"/>
    <col min="10227" max="10227" width="16.140625" style="70" customWidth="1"/>
    <col min="10228" max="10228" width="10.140625" style="70"/>
    <col min="10229" max="10229" width="14.42578125" style="70" bestFit="1" customWidth="1"/>
    <col min="10230" max="10463" width="10.140625" style="70"/>
    <col min="10464" max="10464" width="3" style="70" customWidth="1"/>
    <col min="10465" max="10465" width="53" style="70" customWidth="1"/>
    <col min="10466" max="10466" width="0.7109375" style="70" customWidth="1"/>
    <col min="10467" max="10467" width="9.42578125" style="70" customWidth="1"/>
    <col min="10468" max="10468" width="0.7109375" style="70" customWidth="1"/>
    <col min="10469" max="10469" width="15.140625" style="70" customWidth="1"/>
    <col min="10470" max="10470" width="1.42578125" style="70" customWidth="1"/>
    <col min="10471" max="10471" width="18" style="70" customWidth="1"/>
    <col min="10472" max="10472" width="1.42578125" style="70" customWidth="1"/>
    <col min="10473" max="10473" width="15.42578125" style="70" customWidth="1"/>
    <col min="10474" max="10474" width="0.85546875" style="70" customWidth="1"/>
    <col min="10475" max="10475" width="16.42578125" style="70" customWidth="1"/>
    <col min="10476" max="10476" width="1.42578125" style="70" customWidth="1"/>
    <col min="10477" max="10477" width="16.42578125" style="70" customWidth="1"/>
    <col min="10478" max="10478" width="1.28515625" style="70" customWidth="1"/>
    <col min="10479" max="10479" width="15.7109375" style="70" customWidth="1"/>
    <col min="10480" max="10480" width="1.28515625" style="70" customWidth="1"/>
    <col min="10481" max="10481" width="14.140625" style="70" bestFit="1" customWidth="1"/>
    <col min="10482" max="10482" width="1" style="70" customWidth="1"/>
    <col min="10483" max="10483" width="16.140625" style="70" customWidth="1"/>
    <col min="10484" max="10484" width="10.140625" style="70"/>
    <col min="10485" max="10485" width="14.42578125" style="70" bestFit="1" customWidth="1"/>
    <col min="10486" max="10719" width="10.140625" style="70"/>
    <col min="10720" max="10720" width="3" style="70" customWidth="1"/>
    <col min="10721" max="10721" width="53" style="70" customWidth="1"/>
    <col min="10722" max="10722" width="0.7109375" style="70" customWidth="1"/>
    <col min="10723" max="10723" width="9.42578125" style="70" customWidth="1"/>
    <col min="10724" max="10724" width="0.7109375" style="70" customWidth="1"/>
    <col min="10725" max="10725" width="15.140625" style="70" customWidth="1"/>
    <col min="10726" max="10726" width="1.42578125" style="70" customWidth="1"/>
    <col min="10727" max="10727" width="18" style="70" customWidth="1"/>
    <col min="10728" max="10728" width="1.42578125" style="70" customWidth="1"/>
    <col min="10729" max="10729" width="15.42578125" style="70" customWidth="1"/>
    <col min="10730" max="10730" width="0.85546875" style="70" customWidth="1"/>
    <col min="10731" max="10731" width="16.42578125" style="70" customWidth="1"/>
    <col min="10732" max="10732" width="1.42578125" style="70" customWidth="1"/>
    <col min="10733" max="10733" width="16.42578125" style="70" customWidth="1"/>
    <col min="10734" max="10734" width="1.28515625" style="70" customWidth="1"/>
    <col min="10735" max="10735" width="15.7109375" style="70" customWidth="1"/>
    <col min="10736" max="10736" width="1.28515625" style="70" customWidth="1"/>
    <col min="10737" max="10737" width="14.140625" style="70" bestFit="1" customWidth="1"/>
    <col min="10738" max="10738" width="1" style="70" customWidth="1"/>
    <col min="10739" max="10739" width="16.140625" style="70" customWidth="1"/>
    <col min="10740" max="10740" width="10.140625" style="70"/>
    <col min="10741" max="10741" width="14.42578125" style="70" bestFit="1" customWidth="1"/>
    <col min="10742" max="10975" width="10.140625" style="70"/>
    <col min="10976" max="10976" width="3" style="70" customWidth="1"/>
    <col min="10977" max="10977" width="53" style="70" customWidth="1"/>
    <col min="10978" max="10978" width="0.7109375" style="70" customWidth="1"/>
    <col min="10979" max="10979" width="9.42578125" style="70" customWidth="1"/>
    <col min="10980" max="10980" width="0.7109375" style="70" customWidth="1"/>
    <col min="10981" max="10981" width="15.140625" style="70" customWidth="1"/>
    <col min="10982" max="10982" width="1.42578125" style="70" customWidth="1"/>
    <col min="10983" max="10983" width="18" style="70" customWidth="1"/>
    <col min="10984" max="10984" width="1.42578125" style="70" customWidth="1"/>
    <col min="10985" max="10985" width="15.42578125" style="70" customWidth="1"/>
    <col min="10986" max="10986" width="0.85546875" style="70" customWidth="1"/>
    <col min="10987" max="10987" width="16.42578125" style="70" customWidth="1"/>
    <col min="10988" max="10988" width="1.42578125" style="70" customWidth="1"/>
    <col min="10989" max="10989" width="16.42578125" style="70" customWidth="1"/>
    <col min="10990" max="10990" width="1.28515625" style="70" customWidth="1"/>
    <col min="10991" max="10991" width="15.7109375" style="70" customWidth="1"/>
    <col min="10992" max="10992" width="1.28515625" style="70" customWidth="1"/>
    <col min="10993" max="10993" width="14.140625" style="70" bestFit="1" customWidth="1"/>
    <col min="10994" max="10994" width="1" style="70" customWidth="1"/>
    <col min="10995" max="10995" width="16.140625" style="70" customWidth="1"/>
    <col min="10996" max="10996" width="10.140625" style="70"/>
    <col min="10997" max="10997" width="14.42578125" style="70" bestFit="1" customWidth="1"/>
    <col min="10998" max="11231" width="10.140625" style="70"/>
    <col min="11232" max="11232" width="3" style="70" customWidth="1"/>
    <col min="11233" max="11233" width="53" style="70" customWidth="1"/>
    <col min="11234" max="11234" width="0.7109375" style="70" customWidth="1"/>
    <col min="11235" max="11235" width="9.42578125" style="70" customWidth="1"/>
    <col min="11236" max="11236" width="0.7109375" style="70" customWidth="1"/>
    <col min="11237" max="11237" width="15.140625" style="70" customWidth="1"/>
    <col min="11238" max="11238" width="1.42578125" style="70" customWidth="1"/>
    <col min="11239" max="11239" width="18" style="70" customWidth="1"/>
    <col min="11240" max="11240" width="1.42578125" style="70" customWidth="1"/>
    <col min="11241" max="11241" width="15.42578125" style="70" customWidth="1"/>
    <col min="11242" max="11242" width="0.85546875" style="70" customWidth="1"/>
    <col min="11243" max="11243" width="16.42578125" style="70" customWidth="1"/>
    <col min="11244" max="11244" width="1.42578125" style="70" customWidth="1"/>
    <col min="11245" max="11245" width="16.42578125" style="70" customWidth="1"/>
    <col min="11246" max="11246" width="1.28515625" style="70" customWidth="1"/>
    <col min="11247" max="11247" width="15.7109375" style="70" customWidth="1"/>
    <col min="11248" max="11248" width="1.28515625" style="70" customWidth="1"/>
    <col min="11249" max="11249" width="14.140625" style="70" bestFit="1" customWidth="1"/>
    <col min="11250" max="11250" width="1" style="70" customWidth="1"/>
    <col min="11251" max="11251" width="16.140625" style="70" customWidth="1"/>
    <col min="11252" max="11252" width="10.140625" style="70"/>
    <col min="11253" max="11253" width="14.42578125" style="70" bestFit="1" customWidth="1"/>
    <col min="11254" max="11487" width="10.140625" style="70"/>
    <col min="11488" max="11488" width="3" style="70" customWidth="1"/>
    <col min="11489" max="11489" width="53" style="70" customWidth="1"/>
    <col min="11490" max="11490" width="0.7109375" style="70" customWidth="1"/>
    <col min="11491" max="11491" width="9.42578125" style="70" customWidth="1"/>
    <col min="11492" max="11492" width="0.7109375" style="70" customWidth="1"/>
    <col min="11493" max="11493" width="15.140625" style="70" customWidth="1"/>
    <col min="11494" max="11494" width="1.42578125" style="70" customWidth="1"/>
    <col min="11495" max="11495" width="18" style="70" customWidth="1"/>
    <col min="11496" max="11496" width="1.42578125" style="70" customWidth="1"/>
    <col min="11497" max="11497" width="15.42578125" style="70" customWidth="1"/>
    <col min="11498" max="11498" width="0.85546875" style="70" customWidth="1"/>
    <col min="11499" max="11499" width="16.42578125" style="70" customWidth="1"/>
    <col min="11500" max="11500" width="1.42578125" style="70" customWidth="1"/>
    <col min="11501" max="11501" width="16.42578125" style="70" customWidth="1"/>
    <col min="11502" max="11502" width="1.28515625" style="70" customWidth="1"/>
    <col min="11503" max="11503" width="15.7109375" style="70" customWidth="1"/>
    <col min="11504" max="11504" width="1.28515625" style="70" customWidth="1"/>
    <col min="11505" max="11505" width="14.140625" style="70" bestFit="1" customWidth="1"/>
    <col min="11506" max="11506" width="1" style="70" customWidth="1"/>
    <col min="11507" max="11507" width="16.140625" style="70" customWidth="1"/>
    <col min="11508" max="11508" width="10.140625" style="70"/>
    <col min="11509" max="11509" width="14.42578125" style="70" bestFit="1" customWidth="1"/>
    <col min="11510" max="11743" width="10.140625" style="70"/>
    <col min="11744" max="11744" width="3" style="70" customWidth="1"/>
    <col min="11745" max="11745" width="53" style="70" customWidth="1"/>
    <col min="11746" max="11746" width="0.7109375" style="70" customWidth="1"/>
    <col min="11747" max="11747" width="9.42578125" style="70" customWidth="1"/>
    <col min="11748" max="11748" width="0.7109375" style="70" customWidth="1"/>
    <col min="11749" max="11749" width="15.140625" style="70" customWidth="1"/>
    <col min="11750" max="11750" width="1.42578125" style="70" customWidth="1"/>
    <col min="11751" max="11751" width="18" style="70" customWidth="1"/>
    <col min="11752" max="11752" width="1.42578125" style="70" customWidth="1"/>
    <col min="11753" max="11753" width="15.42578125" style="70" customWidth="1"/>
    <col min="11754" max="11754" width="0.85546875" style="70" customWidth="1"/>
    <col min="11755" max="11755" width="16.42578125" style="70" customWidth="1"/>
    <col min="11756" max="11756" width="1.42578125" style="70" customWidth="1"/>
    <col min="11757" max="11757" width="16.42578125" style="70" customWidth="1"/>
    <col min="11758" max="11758" width="1.28515625" style="70" customWidth="1"/>
    <col min="11759" max="11759" width="15.7109375" style="70" customWidth="1"/>
    <col min="11760" max="11760" width="1.28515625" style="70" customWidth="1"/>
    <col min="11761" max="11761" width="14.140625" style="70" bestFit="1" customWidth="1"/>
    <col min="11762" max="11762" width="1" style="70" customWidth="1"/>
    <col min="11763" max="11763" width="16.140625" style="70" customWidth="1"/>
    <col min="11764" max="11764" width="10.140625" style="70"/>
    <col min="11765" max="11765" width="14.42578125" style="70" bestFit="1" customWidth="1"/>
    <col min="11766" max="11999" width="10.140625" style="70"/>
    <col min="12000" max="12000" width="3" style="70" customWidth="1"/>
    <col min="12001" max="12001" width="53" style="70" customWidth="1"/>
    <col min="12002" max="12002" width="0.7109375" style="70" customWidth="1"/>
    <col min="12003" max="12003" width="9.42578125" style="70" customWidth="1"/>
    <col min="12004" max="12004" width="0.7109375" style="70" customWidth="1"/>
    <col min="12005" max="12005" width="15.140625" style="70" customWidth="1"/>
    <col min="12006" max="12006" width="1.42578125" style="70" customWidth="1"/>
    <col min="12007" max="12007" width="18" style="70" customWidth="1"/>
    <col min="12008" max="12008" width="1.42578125" style="70" customWidth="1"/>
    <col min="12009" max="12009" width="15.42578125" style="70" customWidth="1"/>
    <col min="12010" max="12010" width="0.85546875" style="70" customWidth="1"/>
    <col min="12011" max="12011" width="16.42578125" style="70" customWidth="1"/>
    <col min="12012" max="12012" width="1.42578125" style="70" customWidth="1"/>
    <col min="12013" max="12013" width="16.42578125" style="70" customWidth="1"/>
    <col min="12014" max="12014" width="1.28515625" style="70" customWidth="1"/>
    <col min="12015" max="12015" width="15.7109375" style="70" customWidth="1"/>
    <col min="12016" max="12016" width="1.28515625" style="70" customWidth="1"/>
    <col min="12017" max="12017" width="14.140625" style="70" bestFit="1" customWidth="1"/>
    <col min="12018" max="12018" width="1" style="70" customWidth="1"/>
    <col min="12019" max="12019" width="16.140625" style="70" customWidth="1"/>
    <col min="12020" max="12020" width="10.140625" style="70"/>
    <col min="12021" max="12021" width="14.42578125" style="70" bestFit="1" customWidth="1"/>
    <col min="12022" max="12255" width="10.140625" style="70"/>
    <col min="12256" max="12256" width="3" style="70" customWidth="1"/>
    <col min="12257" max="12257" width="53" style="70" customWidth="1"/>
    <col min="12258" max="12258" width="0.7109375" style="70" customWidth="1"/>
    <col min="12259" max="12259" width="9.42578125" style="70" customWidth="1"/>
    <col min="12260" max="12260" width="0.7109375" style="70" customWidth="1"/>
    <col min="12261" max="12261" width="15.140625" style="70" customWidth="1"/>
    <col min="12262" max="12262" width="1.42578125" style="70" customWidth="1"/>
    <col min="12263" max="12263" width="18" style="70" customWidth="1"/>
    <col min="12264" max="12264" width="1.42578125" style="70" customWidth="1"/>
    <col min="12265" max="12265" width="15.42578125" style="70" customWidth="1"/>
    <col min="12266" max="12266" width="0.85546875" style="70" customWidth="1"/>
    <col min="12267" max="12267" width="16.42578125" style="70" customWidth="1"/>
    <col min="12268" max="12268" width="1.42578125" style="70" customWidth="1"/>
    <col min="12269" max="12269" width="16.42578125" style="70" customWidth="1"/>
    <col min="12270" max="12270" width="1.28515625" style="70" customWidth="1"/>
    <col min="12271" max="12271" width="15.7109375" style="70" customWidth="1"/>
    <col min="12272" max="12272" width="1.28515625" style="70" customWidth="1"/>
    <col min="12273" max="12273" width="14.140625" style="70" bestFit="1" customWidth="1"/>
    <col min="12274" max="12274" width="1" style="70" customWidth="1"/>
    <col min="12275" max="12275" width="16.140625" style="70" customWidth="1"/>
    <col min="12276" max="12276" width="10.140625" style="70"/>
    <col min="12277" max="12277" width="14.42578125" style="70" bestFit="1" customWidth="1"/>
    <col min="12278" max="12511" width="10.140625" style="70"/>
    <col min="12512" max="12512" width="3" style="70" customWidth="1"/>
    <col min="12513" max="12513" width="53" style="70" customWidth="1"/>
    <col min="12514" max="12514" width="0.7109375" style="70" customWidth="1"/>
    <col min="12515" max="12515" width="9.42578125" style="70" customWidth="1"/>
    <col min="12516" max="12516" width="0.7109375" style="70" customWidth="1"/>
    <col min="12517" max="12517" width="15.140625" style="70" customWidth="1"/>
    <col min="12518" max="12518" width="1.42578125" style="70" customWidth="1"/>
    <col min="12519" max="12519" width="18" style="70" customWidth="1"/>
    <col min="12520" max="12520" width="1.42578125" style="70" customWidth="1"/>
    <col min="12521" max="12521" width="15.42578125" style="70" customWidth="1"/>
    <col min="12522" max="12522" width="0.85546875" style="70" customWidth="1"/>
    <col min="12523" max="12523" width="16.42578125" style="70" customWidth="1"/>
    <col min="12524" max="12524" width="1.42578125" style="70" customWidth="1"/>
    <col min="12525" max="12525" width="16.42578125" style="70" customWidth="1"/>
    <col min="12526" max="12526" width="1.28515625" style="70" customWidth="1"/>
    <col min="12527" max="12527" width="15.7109375" style="70" customWidth="1"/>
    <col min="12528" max="12528" width="1.28515625" style="70" customWidth="1"/>
    <col min="12529" max="12529" width="14.140625" style="70" bestFit="1" customWidth="1"/>
    <col min="12530" max="12530" width="1" style="70" customWidth="1"/>
    <col min="12531" max="12531" width="16.140625" style="70" customWidth="1"/>
    <col min="12532" max="12532" width="10.140625" style="70"/>
    <col min="12533" max="12533" width="14.42578125" style="70" bestFit="1" customWidth="1"/>
    <col min="12534" max="12767" width="10.140625" style="70"/>
    <col min="12768" max="12768" width="3" style="70" customWidth="1"/>
    <col min="12769" max="12769" width="53" style="70" customWidth="1"/>
    <col min="12770" max="12770" width="0.7109375" style="70" customWidth="1"/>
    <col min="12771" max="12771" width="9.42578125" style="70" customWidth="1"/>
    <col min="12772" max="12772" width="0.7109375" style="70" customWidth="1"/>
    <col min="12773" max="12773" width="15.140625" style="70" customWidth="1"/>
    <col min="12774" max="12774" width="1.42578125" style="70" customWidth="1"/>
    <col min="12775" max="12775" width="18" style="70" customWidth="1"/>
    <col min="12776" max="12776" width="1.42578125" style="70" customWidth="1"/>
    <col min="12777" max="12777" width="15.42578125" style="70" customWidth="1"/>
    <col min="12778" max="12778" width="0.85546875" style="70" customWidth="1"/>
    <col min="12779" max="12779" width="16.42578125" style="70" customWidth="1"/>
    <col min="12780" max="12780" width="1.42578125" style="70" customWidth="1"/>
    <col min="12781" max="12781" width="16.42578125" style="70" customWidth="1"/>
    <col min="12782" max="12782" width="1.28515625" style="70" customWidth="1"/>
    <col min="12783" max="12783" width="15.7109375" style="70" customWidth="1"/>
    <col min="12784" max="12784" width="1.28515625" style="70" customWidth="1"/>
    <col min="12785" max="12785" width="14.140625" style="70" bestFit="1" customWidth="1"/>
    <col min="12786" max="12786" width="1" style="70" customWidth="1"/>
    <col min="12787" max="12787" width="16.140625" style="70" customWidth="1"/>
    <col min="12788" max="12788" width="10.140625" style="70"/>
    <col min="12789" max="12789" width="14.42578125" style="70" bestFit="1" customWidth="1"/>
    <col min="12790" max="13023" width="10.140625" style="70"/>
    <col min="13024" max="13024" width="3" style="70" customWidth="1"/>
    <col min="13025" max="13025" width="53" style="70" customWidth="1"/>
    <col min="13026" max="13026" width="0.7109375" style="70" customWidth="1"/>
    <col min="13027" max="13027" width="9.42578125" style="70" customWidth="1"/>
    <col min="13028" max="13028" width="0.7109375" style="70" customWidth="1"/>
    <col min="13029" max="13029" width="15.140625" style="70" customWidth="1"/>
    <col min="13030" max="13030" width="1.42578125" style="70" customWidth="1"/>
    <col min="13031" max="13031" width="18" style="70" customWidth="1"/>
    <col min="13032" max="13032" width="1.42578125" style="70" customWidth="1"/>
    <col min="13033" max="13033" width="15.42578125" style="70" customWidth="1"/>
    <col min="13034" max="13034" width="0.85546875" style="70" customWidth="1"/>
    <col min="13035" max="13035" width="16.42578125" style="70" customWidth="1"/>
    <col min="13036" max="13036" width="1.42578125" style="70" customWidth="1"/>
    <col min="13037" max="13037" width="16.42578125" style="70" customWidth="1"/>
    <col min="13038" max="13038" width="1.28515625" style="70" customWidth="1"/>
    <col min="13039" max="13039" width="15.7109375" style="70" customWidth="1"/>
    <col min="13040" max="13040" width="1.28515625" style="70" customWidth="1"/>
    <col min="13041" max="13041" width="14.140625" style="70" bestFit="1" customWidth="1"/>
    <col min="13042" max="13042" width="1" style="70" customWidth="1"/>
    <col min="13043" max="13043" width="16.140625" style="70" customWidth="1"/>
    <col min="13044" max="13044" width="10.140625" style="70"/>
    <col min="13045" max="13045" width="14.42578125" style="70" bestFit="1" customWidth="1"/>
    <col min="13046" max="13279" width="10.140625" style="70"/>
    <col min="13280" max="13280" width="3" style="70" customWidth="1"/>
    <col min="13281" max="13281" width="53" style="70" customWidth="1"/>
    <col min="13282" max="13282" width="0.7109375" style="70" customWidth="1"/>
    <col min="13283" max="13283" width="9.42578125" style="70" customWidth="1"/>
    <col min="13284" max="13284" width="0.7109375" style="70" customWidth="1"/>
    <col min="13285" max="13285" width="15.140625" style="70" customWidth="1"/>
    <col min="13286" max="13286" width="1.42578125" style="70" customWidth="1"/>
    <col min="13287" max="13287" width="18" style="70" customWidth="1"/>
    <col min="13288" max="13288" width="1.42578125" style="70" customWidth="1"/>
    <col min="13289" max="13289" width="15.42578125" style="70" customWidth="1"/>
    <col min="13290" max="13290" width="0.85546875" style="70" customWidth="1"/>
    <col min="13291" max="13291" width="16.42578125" style="70" customWidth="1"/>
    <col min="13292" max="13292" width="1.42578125" style="70" customWidth="1"/>
    <col min="13293" max="13293" width="16.42578125" style="70" customWidth="1"/>
    <col min="13294" max="13294" width="1.28515625" style="70" customWidth="1"/>
    <col min="13295" max="13295" width="15.7109375" style="70" customWidth="1"/>
    <col min="13296" max="13296" width="1.28515625" style="70" customWidth="1"/>
    <col min="13297" max="13297" width="14.140625" style="70" bestFit="1" customWidth="1"/>
    <col min="13298" max="13298" width="1" style="70" customWidth="1"/>
    <col min="13299" max="13299" width="16.140625" style="70" customWidth="1"/>
    <col min="13300" max="13300" width="10.140625" style="70"/>
    <col min="13301" max="13301" width="14.42578125" style="70" bestFit="1" customWidth="1"/>
    <col min="13302" max="13535" width="10.140625" style="70"/>
    <col min="13536" max="13536" width="3" style="70" customWidth="1"/>
    <col min="13537" max="13537" width="53" style="70" customWidth="1"/>
    <col min="13538" max="13538" width="0.7109375" style="70" customWidth="1"/>
    <col min="13539" max="13539" width="9.42578125" style="70" customWidth="1"/>
    <col min="13540" max="13540" width="0.7109375" style="70" customWidth="1"/>
    <col min="13541" max="13541" width="15.140625" style="70" customWidth="1"/>
    <col min="13542" max="13542" width="1.42578125" style="70" customWidth="1"/>
    <col min="13543" max="13543" width="18" style="70" customWidth="1"/>
    <col min="13544" max="13544" width="1.42578125" style="70" customWidth="1"/>
    <col min="13545" max="13545" width="15.42578125" style="70" customWidth="1"/>
    <col min="13546" max="13546" width="0.85546875" style="70" customWidth="1"/>
    <col min="13547" max="13547" width="16.42578125" style="70" customWidth="1"/>
    <col min="13548" max="13548" width="1.42578125" style="70" customWidth="1"/>
    <col min="13549" max="13549" width="16.42578125" style="70" customWidth="1"/>
    <col min="13550" max="13550" width="1.28515625" style="70" customWidth="1"/>
    <col min="13551" max="13551" width="15.7109375" style="70" customWidth="1"/>
    <col min="13552" max="13552" width="1.28515625" style="70" customWidth="1"/>
    <col min="13553" max="13553" width="14.140625" style="70" bestFit="1" customWidth="1"/>
    <col min="13554" max="13554" width="1" style="70" customWidth="1"/>
    <col min="13555" max="13555" width="16.140625" style="70" customWidth="1"/>
    <col min="13556" max="13556" width="10.140625" style="70"/>
    <col min="13557" max="13557" width="14.42578125" style="70" bestFit="1" customWidth="1"/>
    <col min="13558" max="13791" width="10.140625" style="70"/>
    <col min="13792" max="13792" width="3" style="70" customWidth="1"/>
    <col min="13793" max="13793" width="53" style="70" customWidth="1"/>
    <col min="13794" max="13794" width="0.7109375" style="70" customWidth="1"/>
    <col min="13795" max="13795" width="9.42578125" style="70" customWidth="1"/>
    <col min="13796" max="13796" width="0.7109375" style="70" customWidth="1"/>
    <col min="13797" max="13797" width="15.140625" style="70" customWidth="1"/>
    <col min="13798" max="13798" width="1.42578125" style="70" customWidth="1"/>
    <col min="13799" max="13799" width="18" style="70" customWidth="1"/>
    <col min="13800" max="13800" width="1.42578125" style="70" customWidth="1"/>
    <col min="13801" max="13801" width="15.42578125" style="70" customWidth="1"/>
    <col min="13802" max="13802" width="0.85546875" style="70" customWidth="1"/>
    <col min="13803" max="13803" width="16.42578125" style="70" customWidth="1"/>
    <col min="13804" max="13804" width="1.42578125" style="70" customWidth="1"/>
    <col min="13805" max="13805" width="16.42578125" style="70" customWidth="1"/>
    <col min="13806" max="13806" width="1.28515625" style="70" customWidth="1"/>
    <col min="13807" max="13807" width="15.7109375" style="70" customWidth="1"/>
    <col min="13808" max="13808" width="1.28515625" style="70" customWidth="1"/>
    <col min="13809" max="13809" width="14.140625" style="70" bestFit="1" customWidth="1"/>
    <col min="13810" max="13810" width="1" style="70" customWidth="1"/>
    <col min="13811" max="13811" width="16.140625" style="70" customWidth="1"/>
    <col min="13812" max="13812" width="10.140625" style="70"/>
    <col min="13813" max="13813" width="14.42578125" style="70" bestFit="1" customWidth="1"/>
    <col min="13814" max="14047" width="10.140625" style="70"/>
    <col min="14048" max="14048" width="3" style="70" customWidth="1"/>
    <col min="14049" max="14049" width="53" style="70" customWidth="1"/>
    <col min="14050" max="14050" width="0.7109375" style="70" customWidth="1"/>
    <col min="14051" max="14051" width="9.42578125" style="70" customWidth="1"/>
    <col min="14052" max="14052" width="0.7109375" style="70" customWidth="1"/>
    <col min="14053" max="14053" width="15.140625" style="70" customWidth="1"/>
    <col min="14054" max="14054" width="1.42578125" style="70" customWidth="1"/>
    <col min="14055" max="14055" width="18" style="70" customWidth="1"/>
    <col min="14056" max="14056" width="1.42578125" style="70" customWidth="1"/>
    <col min="14057" max="14057" width="15.42578125" style="70" customWidth="1"/>
    <col min="14058" max="14058" width="0.85546875" style="70" customWidth="1"/>
    <col min="14059" max="14059" width="16.42578125" style="70" customWidth="1"/>
    <col min="14060" max="14060" width="1.42578125" style="70" customWidth="1"/>
    <col min="14061" max="14061" width="16.42578125" style="70" customWidth="1"/>
    <col min="14062" max="14062" width="1.28515625" style="70" customWidth="1"/>
    <col min="14063" max="14063" width="15.7109375" style="70" customWidth="1"/>
    <col min="14064" max="14064" width="1.28515625" style="70" customWidth="1"/>
    <col min="14065" max="14065" width="14.140625" style="70" bestFit="1" customWidth="1"/>
    <col min="14066" max="14066" width="1" style="70" customWidth="1"/>
    <col min="14067" max="14067" width="16.140625" style="70" customWidth="1"/>
    <col min="14068" max="14068" width="10.140625" style="70"/>
    <col min="14069" max="14069" width="14.42578125" style="70" bestFit="1" customWidth="1"/>
    <col min="14070" max="14303" width="10.140625" style="70"/>
    <col min="14304" max="14304" width="3" style="70" customWidth="1"/>
    <col min="14305" max="14305" width="53" style="70" customWidth="1"/>
    <col min="14306" max="14306" width="0.7109375" style="70" customWidth="1"/>
    <col min="14307" max="14307" width="9.42578125" style="70" customWidth="1"/>
    <col min="14308" max="14308" width="0.7109375" style="70" customWidth="1"/>
    <col min="14309" max="14309" width="15.140625" style="70" customWidth="1"/>
    <col min="14310" max="14310" width="1.42578125" style="70" customWidth="1"/>
    <col min="14311" max="14311" width="18" style="70" customWidth="1"/>
    <col min="14312" max="14312" width="1.42578125" style="70" customWidth="1"/>
    <col min="14313" max="14313" width="15.42578125" style="70" customWidth="1"/>
    <col min="14314" max="14314" width="0.85546875" style="70" customWidth="1"/>
    <col min="14315" max="14315" width="16.42578125" style="70" customWidth="1"/>
    <col min="14316" max="14316" width="1.42578125" style="70" customWidth="1"/>
    <col min="14317" max="14317" width="16.42578125" style="70" customWidth="1"/>
    <col min="14318" max="14318" width="1.28515625" style="70" customWidth="1"/>
    <col min="14319" max="14319" width="15.7109375" style="70" customWidth="1"/>
    <col min="14320" max="14320" width="1.28515625" style="70" customWidth="1"/>
    <col min="14321" max="14321" width="14.140625" style="70" bestFit="1" customWidth="1"/>
    <col min="14322" max="14322" width="1" style="70" customWidth="1"/>
    <col min="14323" max="14323" width="16.140625" style="70" customWidth="1"/>
    <col min="14324" max="14324" width="10.140625" style="70"/>
    <col min="14325" max="14325" width="14.42578125" style="70" bestFit="1" customWidth="1"/>
    <col min="14326" max="14559" width="10.140625" style="70"/>
    <col min="14560" max="14560" width="3" style="70" customWidth="1"/>
    <col min="14561" max="14561" width="53" style="70" customWidth="1"/>
    <col min="14562" max="14562" width="0.7109375" style="70" customWidth="1"/>
    <col min="14563" max="14563" width="9.42578125" style="70" customWidth="1"/>
    <col min="14564" max="14564" width="0.7109375" style="70" customWidth="1"/>
    <col min="14565" max="14565" width="15.140625" style="70" customWidth="1"/>
    <col min="14566" max="14566" width="1.42578125" style="70" customWidth="1"/>
    <col min="14567" max="14567" width="18" style="70" customWidth="1"/>
    <col min="14568" max="14568" width="1.42578125" style="70" customWidth="1"/>
    <col min="14569" max="14569" width="15.42578125" style="70" customWidth="1"/>
    <col min="14570" max="14570" width="0.85546875" style="70" customWidth="1"/>
    <col min="14571" max="14571" width="16.42578125" style="70" customWidth="1"/>
    <col min="14572" max="14572" width="1.42578125" style="70" customWidth="1"/>
    <col min="14573" max="14573" width="16.42578125" style="70" customWidth="1"/>
    <col min="14574" max="14574" width="1.28515625" style="70" customWidth="1"/>
    <col min="14575" max="14575" width="15.7109375" style="70" customWidth="1"/>
    <col min="14576" max="14576" width="1.28515625" style="70" customWidth="1"/>
    <col min="14577" max="14577" width="14.140625" style="70" bestFit="1" customWidth="1"/>
    <col min="14578" max="14578" width="1" style="70" customWidth="1"/>
    <col min="14579" max="14579" width="16.140625" style="70" customWidth="1"/>
    <col min="14580" max="14580" width="10.140625" style="70"/>
    <col min="14581" max="14581" width="14.42578125" style="70" bestFit="1" customWidth="1"/>
    <col min="14582" max="14815" width="10.140625" style="70"/>
    <col min="14816" max="14816" width="3" style="70" customWidth="1"/>
    <col min="14817" max="14817" width="53" style="70" customWidth="1"/>
    <col min="14818" max="14818" width="0.7109375" style="70" customWidth="1"/>
    <col min="14819" max="14819" width="9.42578125" style="70" customWidth="1"/>
    <col min="14820" max="14820" width="0.7109375" style="70" customWidth="1"/>
    <col min="14821" max="14821" width="15.140625" style="70" customWidth="1"/>
    <col min="14822" max="14822" width="1.42578125" style="70" customWidth="1"/>
    <col min="14823" max="14823" width="18" style="70" customWidth="1"/>
    <col min="14824" max="14824" width="1.42578125" style="70" customWidth="1"/>
    <col min="14825" max="14825" width="15.42578125" style="70" customWidth="1"/>
    <col min="14826" max="14826" width="0.85546875" style="70" customWidth="1"/>
    <col min="14827" max="14827" width="16.42578125" style="70" customWidth="1"/>
    <col min="14828" max="14828" width="1.42578125" style="70" customWidth="1"/>
    <col min="14829" max="14829" width="16.42578125" style="70" customWidth="1"/>
    <col min="14830" max="14830" width="1.28515625" style="70" customWidth="1"/>
    <col min="14831" max="14831" width="15.7109375" style="70" customWidth="1"/>
    <col min="14832" max="14832" width="1.28515625" style="70" customWidth="1"/>
    <col min="14833" max="14833" width="14.140625" style="70" bestFit="1" customWidth="1"/>
    <col min="14834" max="14834" width="1" style="70" customWidth="1"/>
    <col min="14835" max="14835" width="16.140625" style="70" customWidth="1"/>
    <col min="14836" max="14836" width="10.140625" style="70"/>
    <col min="14837" max="14837" width="14.42578125" style="70" bestFit="1" customWidth="1"/>
    <col min="14838" max="15071" width="10.140625" style="70"/>
    <col min="15072" max="15072" width="3" style="70" customWidth="1"/>
    <col min="15073" max="15073" width="53" style="70" customWidth="1"/>
    <col min="15074" max="15074" width="0.7109375" style="70" customWidth="1"/>
    <col min="15075" max="15075" width="9.42578125" style="70" customWidth="1"/>
    <col min="15076" max="15076" width="0.7109375" style="70" customWidth="1"/>
    <col min="15077" max="15077" width="15.140625" style="70" customWidth="1"/>
    <col min="15078" max="15078" width="1.42578125" style="70" customWidth="1"/>
    <col min="15079" max="15079" width="18" style="70" customWidth="1"/>
    <col min="15080" max="15080" width="1.42578125" style="70" customWidth="1"/>
    <col min="15081" max="15081" width="15.42578125" style="70" customWidth="1"/>
    <col min="15082" max="15082" width="0.85546875" style="70" customWidth="1"/>
    <col min="15083" max="15083" width="16.42578125" style="70" customWidth="1"/>
    <col min="15084" max="15084" width="1.42578125" style="70" customWidth="1"/>
    <col min="15085" max="15085" width="16.42578125" style="70" customWidth="1"/>
    <col min="15086" max="15086" width="1.28515625" style="70" customWidth="1"/>
    <col min="15087" max="15087" width="15.7109375" style="70" customWidth="1"/>
    <col min="15088" max="15088" width="1.28515625" style="70" customWidth="1"/>
    <col min="15089" max="15089" width="14.140625" style="70" bestFit="1" customWidth="1"/>
    <col min="15090" max="15090" width="1" style="70" customWidth="1"/>
    <col min="15091" max="15091" width="16.140625" style="70" customWidth="1"/>
    <col min="15092" max="15092" width="10.140625" style="70"/>
    <col min="15093" max="15093" width="14.42578125" style="70" bestFit="1" customWidth="1"/>
    <col min="15094" max="15327" width="10.140625" style="70"/>
    <col min="15328" max="15328" width="3" style="70" customWidth="1"/>
    <col min="15329" max="15329" width="53" style="70" customWidth="1"/>
    <col min="15330" max="15330" width="0.7109375" style="70" customWidth="1"/>
    <col min="15331" max="15331" width="9.42578125" style="70" customWidth="1"/>
    <col min="15332" max="15332" width="0.7109375" style="70" customWidth="1"/>
    <col min="15333" max="15333" width="15.140625" style="70" customWidth="1"/>
    <col min="15334" max="15334" width="1.42578125" style="70" customWidth="1"/>
    <col min="15335" max="15335" width="18" style="70" customWidth="1"/>
    <col min="15336" max="15336" width="1.42578125" style="70" customWidth="1"/>
    <col min="15337" max="15337" width="15.42578125" style="70" customWidth="1"/>
    <col min="15338" max="15338" width="0.85546875" style="70" customWidth="1"/>
    <col min="15339" max="15339" width="16.42578125" style="70" customWidth="1"/>
    <col min="15340" max="15340" width="1.42578125" style="70" customWidth="1"/>
    <col min="15341" max="15341" width="16.42578125" style="70" customWidth="1"/>
    <col min="15342" max="15342" width="1.28515625" style="70" customWidth="1"/>
    <col min="15343" max="15343" width="15.7109375" style="70" customWidth="1"/>
    <col min="15344" max="15344" width="1.28515625" style="70" customWidth="1"/>
    <col min="15345" max="15345" width="14.140625" style="70" bestFit="1" customWidth="1"/>
    <col min="15346" max="15346" width="1" style="70" customWidth="1"/>
    <col min="15347" max="15347" width="16.140625" style="70" customWidth="1"/>
    <col min="15348" max="15348" width="10.140625" style="70"/>
    <col min="15349" max="15349" width="14.42578125" style="70" bestFit="1" customWidth="1"/>
    <col min="15350" max="15583" width="10.140625" style="70"/>
    <col min="15584" max="15584" width="3" style="70" customWidth="1"/>
    <col min="15585" max="15585" width="53" style="70" customWidth="1"/>
    <col min="15586" max="15586" width="0.7109375" style="70" customWidth="1"/>
    <col min="15587" max="15587" width="9.42578125" style="70" customWidth="1"/>
    <col min="15588" max="15588" width="0.7109375" style="70" customWidth="1"/>
    <col min="15589" max="15589" width="15.140625" style="70" customWidth="1"/>
    <col min="15590" max="15590" width="1.42578125" style="70" customWidth="1"/>
    <col min="15591" max="15591" width="18" style="70" customWidth="1"/>
    <col min="15592" max="15592" width="1.42578125" style="70" customWidth="1"/>
    <col min="15593" max="15593" width="15.42578125" style="70" customWidth="1"/>
    <col min="15594" max="15594" width="0.85546875" style="70" customWidth="1"/>
    <col min="15595" max="15595" width="16.42578125" style="70" customWidth="1"/>
    <col min="15596" max="15596" width="1.42578125" style="70" customWidth="1"/>
    <col min="15597" max="15597" width="16.42578125" style="70" customWidth="1"/>
    <col min="15598" max="15598" width="1.28515625" style="70" customWidth="1"/>
    <col min="15599" max="15599" width="15.7109375" style="70" customWidth="1"/>
    <col min="15600" max="15600" width="1.28515625" style="70" customWidth="1"/>
    <col min="15601" max="15601" width="14.140625" style="70" bestFit="1" customWidth="1"/>
    <col min="15602" max="15602" width="1" style="70" customWidth="1"/>
    <col min="15603" max="15603" width="16.140625" style="70" customWidth="1"/>
    <col min="15604" max="15604" width="10.140625" style="70"/>
    <col min="15605" max="15605" width="14.42578125" style="70" bestFit="1" customWidth="1"/>
    <col min="15606" max="15839" width="10.140625" style="70"/>
    <col min="15840" max="15840" width="3" style="70" customWidth="1"/>
    <col min="15841" max="15841" width="53" style="70" customWidth="1"/>
    <col min="15842" max="15842" width="0.7109375" style="70" customWidth="1"/>
    <col min="15843" max="15843" width="9.42578125" style="70" customWidth="1"/>
    <col min="15844" max="15844" width="0.7109375" style="70" customWidth="1"/>
    <col min="15845" max="15845" width="15.140625" style="70" customWidth="1"/>
    <col min="15846" max="15846" width="1.42578125" style="70" customWidth="1"/>
    <col min="15847" max="15847" width="18" style="70" customWidth="1"/>
    <col min="15848" max="15848" width="1.42578125" style="70" customWidth="1"/>
    <col min="15849" max="15849" width="15.42578125" style="70" customWidth="1"/>
    <col min="15850" max="15850" width="0.85546875" style="70" customWidth="1"/>
    <col min="15851" max="15851" width="16.42578125" style="70" customWidth="1"/>
    <col min="15852" max="15852" width="1.42578125" style="70" customWidth="1"/>
    <col min="15853" max="15853" width="16.42578125" style="70" customWidth="1"/>
    <col min="15854" max="15854" width="1.28515625" style="70" customWidth="1"/>
    <col min="15855" max="15855" width="15.7109375" style="70" customWidth="1"/>
    <col min="15856" max="15856" width="1.28515625" style="70" customWidth="1"/>
    <col min="15857" max="15857" width="14.140625" style="70" bestFit="1" customWidth="1"/>
    <col min="15858" max="15858" width="1" style="70" customWidth="1"/>
    <col min="15859" max="15859" width="16.140625" style="70" customWidth="1"/>
    <col min="15860" max="15860" width="10.140625" style="70"/>
    <col min="15861" max="15861" width="14.42578125" style="70" bestFit="1" customWidth="1"/>
    <col min="15862" max="16095" width="10.140625" style="70"/>
    <col min="16096" max="16096" width="3" style="70" customWidth="1"/>
    <col min="16097" max="16097" width="53" style="70" customWidth="1"/>
    <col min="16098" max="16098" width="0.7109375" style="70" customWidth="1"/>
    <col min="16099" max="16099" width="9.42578125" style="70" customWidth="1"/>
    <col min="16100" max="16100" width="0.7109375" style="70" customWidth="1"/>
    <col min="16101" max="16101" width="15.140625" style="70" customWidth="1"/>
    <col min="16102" max="16102" width="1.42578125" style="70" customWidth="1"/>
    <col min="16103" max="16103" width="18" style="70" customWidth="1"/>
    <col min="16104" max="16104" width="1.42578125" style="70" customWidth="1"/>
    <col min="16105" max="16105" width="15.42578125" style="70" customWidth="1"/>
    <col min="16106" max="16106" width="0.85546875" style="70" customWidth="1"/>
    <col min="16107" max="16107" width="16.42578125" style="70" customWidth="1"/>
    <col min="16108" max="16108" width="1.42578125" style="70" customWidth="1"/>
    <col min="16109" max="16109" width="16.42578125" style="70" customWidth="1"/>
    <col min="16110" max="16110" width="1.28515625" style="70" customWidth="1"/>
    <col min="16111" max="16111" width="15.7109375" style="70" customWidth="1"/>
    <col min="16112" max="16112" width="1.28515625" style="70" customWidth="1"/>
    <col min="16113" max="16113" width="14.140625" style="70" bestFit="1" customWidth="1"/>
    <col min="16114" max="16114" width="1" style="70" customWidth="1"/>
    <col min="16115" max="16115" width="16.140625" style="70" customWidth="1"/>
    <col min="16116" max="16116" width="10.140625" style="70"/>
    <col min="16117" max="16117" width="14.42578125" style="70" bestFit="1" customWidth="1"/>
    <col min="16118" max="16384" width="10.140625" style="70"/>
  </cols>
  <sheetData>
    <row r="1" spans="1:23" s="151" customFormat="1" ht="26.1" customHeight="1">
      <c r="A1" s="150" t="s">
        <v>0</v>
      </c>
    </row>
    <row r="2" spans="1:23" s="151" customFormat="1" ht="26.1" customHeight="1">
      <c r="A2" s="152" t="s">
        <v>136</v>
      </c>
    </row>
    <row r="3" spans="1:23" s="151" customFormat="1" ht="26.1" customHeight="1">
      <c r="A3" s="153" t="str">
        <f>+'PL (T) 9M'!A3</f>
        <v>สำหรับงวด 9 เดือน สิ้นสุดวันที่ 30 กันยายน 2566 (ยังไม่ได้ตรวจสอบ/สอบทานแล้ว)</v>
      </c>
    </row>
    <row r="4" spans="1:23" s="30" customFormat="1" ht="26.1" customHeight="1">
      <c r="A4" s="68"/>
      <c r="W4" s="69"/>
    </row>
    <row r="5" spans="1:23" ht="26.1" customHeight="1">
      <c r="E5" s="243" t="s">
        <v>137</v>
      </c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</row>
    <row r="6" spans="1:23" ht="26.1" customHeight="1">
      <c r="B6" s="71"/>
      <c r="E6" s="148"/>
      <c r="F6" s="145"/>
      <c r="G6" s="229"/>
      <c r="H6" s="145"/>
      <c r="I6" s="229"/>
      <c r="J6" s="145"/>
      <c r="K6" s="245" t="s">
        <v>138</v>
      </c>
      <c r="L6" s="245"/>
      <c r="M6" s="245"/>
      <c r="N6" s="143"/>
      <c r="O6" s="244" t="s">
        <v>78</v>
      </c>
      <c r="P6" s="244"/>
      <c r="Q6" s="244"/>
      <c r="R6" s="145"/>
      <c r="S6" s="246" t="s">
        <v>139</v>
      </c>
      <c r="T6" s="145"/>
      <c r="U6" s="246" t="s">
        <v>140</v>
      </c>
      <c r="V6" s="145"/>
      <c r="W6" s="246" t="s">
        <v>141</v>
      </c>
    </row>
    <row r="7" spans="1:23" ht="26.1" customHeight="1">
      <c r="E7" s="147" t="s">
        <v>142</v>
      </c>
      <c r="F7" s="145"/>
      <c r="G7" s="230" t="s">
        <v>143</v>
      </c>
      <c r="H7" s="145"/>
      <c r="I7" s="230" t="s">
        <v>144</v>
      </c>
      <c r="J7" s="145"/>
      <c r="K7" s="232" t="s">
        <v>145</v>
      </c>
      <c r="L7" s="145"/>
      <c r="M7" s="233" t="s">
        <v>146</v>
      </c>
      <c r="N7" s="145"/>
      <c r="O7" s="143" t="s">
        <v>147</v>
      </c>
      <c r="P7" s="145"/>
      <c r="Q7" s="148" t="s">
        <v>148</v>
      </c>
      <c r="R7" s="145"/>
      <c r="S7" s="247"/>
      <c r="T7" s="145"/>
      <c r="U7" s="247"/>
      <c r="V7" s="145"/>
      <c r="W7" s="247"/>
    </row>
    <row r="8" spans="1:23" ht="26.1" customHeight="1">
      <c r="E8" s="147" t="s">
        <v>149</v>
      </c>
      <c r="F8" s="145"/>
      <c r="G8" s="234" t="s">
        <v>150</v>
      </c>
      <c r="H8" s="145"/>
      <c r="I8" s="230" t="s">
        <v>151</v>
      </c>
      <c r="J8" s="145"/>
      <c r="K8" s="72" t="s">
        <v>152</v>
      </c>
      <c r="L8" s="145"/>
      <c r="M8" s="145"/>
      <c r="N8" s="145"/>
      <c r="O8" s="147" t="s">
        <v>153</v>
      </c>
      <c r="P8" s="145"/>
      <c r="Q8" s="145" t="s">
        <v>154</v>
      </c>
      <c r="R8" s="145"/>
      <c r="S8" s="247"/>
      <c r="T8" s="145"/>
      <c r="U8" s="247"/>
      <c r="V8" s="145"/>
      <c r="W8" s="247"/>
    </row>
    <row r="9" spans="1:23" ht="26.1" customHeight="1">
      <c r="C9" s="73"/>
      <c r="E9" s="149"/>
      <c r="F9" s="145"/>
      <c r="G9" s="231"/>
      <c r="H9" s="145"/>
      <c r="I9" s="231" t="s">
        <v>155</v>
      </c>
      <c r="J9" s="145"/>
      <c r="K9" s="149"/>
      <c r="L9" s="145"/>
      <c r="M9" s="144"/>
      <c r="N9" s="145"/>
      <c r="O9" s="144" t="s">
        <v>156</v>
      </c>
      <c r="P9" s="145"/>
      <c r="Q9" s="149" t="s">
        <v>157</v>
      </c>
      <c r="R9" s="145"/>
      <c r="S9" s="248"/>
      <c r="T9" s="145"/>
      <c r="U9" s="248"/>
      <c r="V9" s="145"/>
      <c r="W9" s="248"/>
    </row>
    <row r="10" spans="1:23" s="75" customFormat="1" ht="26.1" customHeight="1">
      <c r="A10" s="74" t="s">
        <v>158</v>
      </c>
      <c r="B10" s="4"/>
      <c r="C10" s="76"/>
      <c r="E10" s="80">
        <v>338350</v>
      </c>
      <c r="F10" s="77"/>
      <c r="G10" s="80">
        <v>603999</v>
      </c>
      <c r="H10" s="77"/>
      <c r="I10" s="80">
        <v>78563</v>
      </c>
      <c r="J10" s="77"/>
      <c r="K10" s="80">
        <v>23776</v>
      </c>
      <c r="L10" s="77"/>
      <c r="M10" s="80">
        <v>-160514</v>
      </c>
      <c r="N10" s="77"/>
      <c r="O10" s="80">
        <v>-18951</v>
      </c>
      <c r="P10" s="77"/>
      <c r="Q10" s="80">
        <v>-4251</v>
      </c>
      <c r="R10" s="77"/>
      <c r="S10" s="80">
        <f>SUM(E10:Q10)</f>
        <v>860972</v>
      </c>
      <c r="T10" s="77"/>
      <c r="U10" s="80">
        <v>28548</v>
      </c>
      <c r="V10" s="79"/>
      <c r="W10" s="80">
        <f>SUM(S10:V10)</f>
        <v>889520</v>
      </c>
    </row>
    <row r="11" spans="1:23" s="75" customFormat="1" ht="26.1" customHeight="1">
      <c r="A11" s="228" t="s">
        <v>159</v>
      </c>
      <c r="B11" s="4"/>
      <c r="C11" s="76"/>
      <c r="E11" s="81">
        <v>0</v>
      </c>
      <c r="F11" s="77"/>
      <c r="G11" s="81">
        <v>0</v>
      </c>
      <c r="H11" s="77"/>
      <c r="I11" s="81">
        <v>0</v>
      </c>
      <c r="J11" s="77"/>
      <c r="K11" s="81">
        <v>0</v>
      </c>
      <c r="L11" s="77"/>
      <c r="M11" s="81">
        <v>0</v>
      </c>
      <c r="N11" s="77"/>
      <c r="O11" s="81">
        <v>0</v>
      </c>
      <c r="P11" s="77"/>
      <c r="Q11" s="81">
        <v>0</v>
      </c>
      <c r="R11" s="77"/>
      <c r="S11" s="81">
        <v>0</v>
      </c>
      <c r="T11" s="77"/>
      <c r="U11" s="81">
        <v>3200</v>
      </c>
      <c r="V11" s="79"/>
      <c r="W11" s="81">
        <f>SUM(S11:V11)</f>
        <v>3200</v>
      </c>
    </row>
    <row r="12" spans="1:23" ht="26.1" customHeight="1">
      <c r="A12" s="25" t="s">
        <v>122</v>
      </c>
      <c r="B12" s="4"/>
      <c r="C12" s="73"/>
      <c r="D12" s="75"/>
      <c r="E12" s="77">
        <v>0</v>
      </c>
      <c r="F12" s="77"/>
      <c r="G12" s="77">
        <v>0</v>
      </c>
      <c r="H12" s="77"/>
      <c r="I12" s="77">
        <v>0</v>
      </c>
      <c r="J12" s="77"/>
      <c r="K12" s="77">
        <v>0</v>
      </c>
      <c r="L12" s="77"/>
      <c r="M12" s="77">
        <v>5227</v>
      </c>
      <c r="N12" s="77"/>
      <c r="O12" s="77">
        <v>-372</v>
      </c>
      <c r="P12" s="77"/>
      <c r="Q12" s="77">
        <v>0</v>
      </c>
      <c r="R12" s="77"/>
      <c r="S12" s="78">
        <f>SUM(E12:Q12)</f>
        <v>4855</v>
      </c>
      <c r="T12" s="77"/>
      <c r="U12" s="79">
        <v>-6251</v>
      </c>
      <c r="V12" s="79"/>
      <c r="W12" s="81">
        <f>SUM(S12:V12)</f>
        <v>-1396</v>
      </c>
    </row>
    <row r="13" spans="1:23" s="85" customFormat="1" ht="26.1" customHeight="1" thickBot="1">
      <c r="A13" s="24" t="s">
        <v>160</v>
      </c>
      <c r="B13" s="24"/>
      <c r="C13" s="82"/>
      <c r="D13" s="67"/>
      <c r="E13" s="83">
        <f>SUM(E10:E12)</f>
        <v>338350</v>
      </c>
      <c r="F13" s="77"/>
      <c r="G13" s="83">
        <f>SUM(G10:G12)</f>
        <v>603999</v>
      </c>
      <c r="H13" s="77"/>
      <c r="I13" s="83">
        <f>SUM(I10:I12)</f>
        <v>78563</v>
      </c>
      <c r="J13" s="77"/>
      <c r="K13" s="83">
        <f>SUM(K10:K12)</f>
        <v>23776</v>
      </c>
      <c r="L13" s="77"/>
      <c r="M13" s="83">
        <f>SUM(M10:M12)</f>
        <v>-155287</v>
      </c>
      <c r="N13" s="77"/>
      <c r="O13" s="83">
        <f>SUM(O10:O12)</f>
        <v>-19323</v>
      </c>
      <c r="P13" s="77"/>
      <c r="Q13" s="83">
        <f>SUM(Q10:Q12)</f>
        <v>-4251</v>
      </c>
      <c r="R13" s="84"/>
      <c r="S13" s="83">
        <f>SUM(S10:S12)</f>
        <v>865827</v>
      </c>
      <c r="T13" s="77"/>
      <c r="U13" s="83">
        <f>SUM(U10:U12)</f>
        <v>25497</v>
      </c>
      <c r="V13" s="79"/>
      <c r="W13" s="83">
        <f>SUM(W10:W12)</f>
        <v>891324</v>
      </c>
    </row>
    <row r="14" spans="1:23" ht="26.1" customHeight="1" thickTop="1">
      <c r="A14" s="4"/>
      <c r="B14" s="4"/>
      <c r="C14" s="76"/>
      <c r="D14" s="75"/>
      <c r="E14" s="86"/>
      <c r="F14" s="87"/>
      <c r="G14" s="87"/>
      <c r="H14" s="87"/>
      <c r="I14" s="87"/>
      <c r="J14" s="87"/>
      <c r="K14" s="87"/>
      <c r="L14" s="87"/>
      <c r="M14" s="86"/>
      <c r="N14" s="87"/>
      <c r="O14" s="87"/>
      <c r="P14" s="87"/>
      <c r="Q14" s="86"/>
      <c r="R14" s="86"/>
      <c r="S14" s="86"/>
      <c r="T14" s="87"/>
      <c r="U14" s="86"/>
    </row>
    <row r="15" spans="1:23" ht="26.1" customHeight="1">
      <c r="A15" s="88" t="s">
        <v>161</v>
      </c>
      <c r="B15" s="88"/>
      <c r="C15" s="89"/>
      <c r="D15" s="67"/>
      <c r="E15" s="90">
        <v>338350</v>
      </c>
      <c r="F15" s="91"/>
      <c r="G15" s="90">
        <v>603999</v>
      </c>
      <c r="H15" s="91"/>
      <c r="I15" s="90">
        <v>78563</v>
      </c>
      <c r="J15" s="91"/>
      <c r="K15" s="90">
        <v>23776</v>
      </c>
      <c r="L15" s="91"/>
      <c r="M15" s="90">
        <v>-216295</v>
      </c>
      <c r="N15" s="91"/>
      <c r="O15" s="90">
        <v>-19467</v>
      </c>
      <c r="P15" s="91"/>
      <c r="Q15" s="90">
        <v>-4251</v>
      </c>
      <c r="R15" s="91"/>
      <c r="S15" s="90">
        <f>SUM(E15:Q15)</f>
        <v>804675</v>
      </c>
      <c r="T15" s="91"/>
      <c r="U15" s="90">
        <v>22985</v>
      </c>
      <c r="V15" s="92"/>
      <c r="W15" s="90">
        <f>SUM(S15:U15)</f>
        <v>827660</v>
      </c>
    </row>
    <row r="16" spans="1:23" s="85" customFormat="1" ht="26.1" customHeight="1">
      <c r="A16" s="25" t="s">
        <v>162</v>
      </c>
      <c r="B16" s="75"/>
      <c r="C16" s="73"/>
      <c r="D16" s="75"/>
    </row>
    <row r="17" spans="1:23" s="85" customFormat="1" ht="26.1" customHeight="1">
      <c r="A17" s="25"/>
      <c r="B17" s="75" t="s">
        <v>80</v>
      </c>
      <c r="C17" s="73"/>
      <c r="D17" s="75"/>
      <c r="E17" s="91">
        <v>0</v>
      </c>
      <c r="F17" s="91"/>
      <c r="G17" s="91">
        <v>0</v>
      </c>
      <c r="H17" s="91"/>
      <c r="I17" s="91">
        <v>0</v>
      </c>
      <c r="J17" s="91"/>
      <c r="K17" s="91">
        <v>0</v>
      </c>
      <c r="L17" s="93"/>
      <c r="M17" s="91">
        <v>0</v>
      </c>
      <c r="N17" s="93"/>
      <c r="O17" s="91">
        <v>0</v>
      </c>
      <c r="P17" s="93"/>
      <c r="Q17" s="91">
        <v>0</v>
      </c>
      <c r="R17" s="91"/>
      <c r="S17" s="91">
        <f>SUM(E17:Q17)</f>
        <v>0</v>
      </c>
      <c r="T17" s="93"/>
      <c r="U17" s="94">
        <v>1200</v>
      </c>
      <c r="V17" s="92"/>
      <c r="W17" s="90">
        <f>SUM(S17:U17)</f>
        <v>1200</v>
      </c>
    </row>
    <row r="18" spans="1:23" ht="26.1" customHeight="1">
      <c r="A18" s="25" t="s">
        <v>122</v>
      </c>
      <c r="B18" s="4"/>
      <c r="C18" s="73"/>
      <c r="D18" s="75"/>
      <c r="E18" s="91">
        <v>0</v>
      </c>
      <c r="F18" s="91"/>
      <c r="G18" s="91">
        <v>0</v>
      </c>
      <c r="H18" s="91"/>
      <c r="I18" s="91">
        <v>0</v>
      </c>
      <c r="J18" s="91"/>
      <c r="K18" s="91">
        <v>0</v>
      </c>
      <c r="L18" s="93"/>
      <c r="M18" s="91">
        <f>+'PL (T) 9M'!J65</f>
        <v>-47573</v>
      </c>
      <c r="N18" s="93"/>
      <c r="O18" s="91">
        <f>+'PL (T) 9M'!J54</f>
        <v>1525</v>
      </c>
      <c r="P18" s="93"/>
      <c r="Q18" s="91">
        <v>0</v>
      </c>
      <c r="R18" s="91"/>
      <c r="S18" s="91">
        <f>SUM(E18:Q18)</f>
        <v>-46048</v>
      </c>
      <c r="T18" s="93"/>
      <c r="U18" s="92">
        <f>+'PL (T) 9M'!J66</f>
        <v>-9104</v>
      </c>
      <c r="V18" s="92"/>
      <c r="W18" s="92">
        <f>SUM(S18:U18)</f>
        <v>-55152</v>
      </c>
    </row>
    <row r="19" spans="1:23" ht="26.1" customHeight="1" thickBot="1">
      <c r="A19" s="24" t="s">
        <v>163</v>
      </c>
      <c r="B19" s="24"/>
      <c r="C19" s="82"/>
      <c r="D19" s="67"/>
      <c r="E19" s="95">
        <f>SUM(E15:E18)</f>
        <v>338350</v>
      </c>
      <c r="F19" s="96"/>
      <c r="G19" s="95">
        <f>SUM(G15:G18)</f>
        <v>603999</v>
      </c>
      <c r="H19" s="96"/>
      <c r="I19" s="95">
        <f>SUM(I15:I18)</f>
        <v>78563</v>
      </c>
      <c r="J19" s="96"/>
      <c r="K19" s="95">
        <f>SUM(K15:K18)</f>
        <v>23776</v>
      </c>
      <c r="L19" s="97"/>
      <c r="M19" s="95">
        <f>SUM(M15:M18)</f>
        <v>-263868</v>
      </c>
      <c r="N19" s="97"/>
      <c r="O19" s="95">
        <f>SUM(O15:O18)</f>
        <v>-17942</v>
      </c>
      <c r="P19" s="97"/>
      <c r="Q19" s="95">
        <f>SUM(Q15:Q18)</f>
        <v>-4251</v>
      </c>
      <c r="R19" s="98"/>
      <c r="S19" s="95">
        <f>SUM(S15:S18)</f>
        <v>758627</v>
      </c>
      <c r="T19" s="97"/>
      <c r="U19" s="95">
        <f>SUM(U15:U18)</f>
        <v>15081</v>
      </c>
      <c r="V19" s="99"/>
      <c r="W19" s="95">
        <f>SUM(W15:W18)</f>
        <v>773708</v>
      </c>
    </row>
    <row r="20" spans="1:23" ht="26.1" customHeight="1" thickTop="1">
      <c r="M20" s="100"/>
      <c r="U20" s="101"/>
      <c r="V20" s="101"/>
      <c r="W20" s="101"/>
    </row>
    <row r="21" spans="1:23" ht="26.1" customHeight="1">
      <c r="M21" s="100"/>
      <c r="U21" s="101"/>
      <c r="V21" s="101"/>
      <c r="W21" s="101"/>
    </row>
    <row r="22" spans="1:23" ht="26.1" customHeight="1">
      <c r="A22" s="15" t="s">
        <v>41</v>
      </c>
      <c r="U22" s="101"/>
      <c r="V22" s="101"/>
      <c r="W22" s="101"/>
    </row>
    <row r="23" spans="1:23" ht="26.1" customHeight="1">
      <c r="A23" s="15"/>
      <c r="K23" s="100"/>
      <c r="M23" s="100"/>
      <c r="O23" s="100"/>
      <c r="U23" s="101"/>
      <c r="V23" s="101"/>
      <c r="W23" s="100"/>
    </row>
    <row r="24" spans="1:23" ht="26.1" customHeight="1">
      <c r="A24" s="15"/>
      <c r="U24" s="101"/>
      <c r="V24" s="101"/>
      <c r="W24" s="101"/>
    </row>
    <row r="25" spans="1:23" ht="26.1" customHeight="1">
      <c r="A25" s="14"/>
      <c r="B25" s="14"/>
      <c r="C25" s="31"/>
      <c r="D25" s="75"/>
      <c r="E25" s="75"/>
      <c r="F25" s="75"/>
      <c r="H25" s="75"/>
      <c r="J25" s="75"/>
      <c r="K25" s="75"/>
      <c r="N25" s="75"/>
      <c r="O25" s="75"/>
      <c r="T25" s="31"/>
    </row>
    <row r="26" spans="1:23" ht="26.1" customHeight="1">
      <c r="A26" s="14"/>
      <c r="B26" s="32"/>
      <c r="C26" s="75"/>
      <c r="D26" s="75"/>
      <c r="E26" s="75"/>
      <c r="F26" s="75"/>
      <c r="G26" s="75"/>
      <c r="H26" s="75"/>
      <c r="I26" s="75"/>
      <c r="J26" s="75"/>
      <c r="K26" s="75"/>
      <c r="N26" s="75"/>
      <c r="O26" s="75"/>
      <c r="T26" s="31"/>
    </row>
  </sheetData>
  <mergeCells count="6">
    <mergeCell ref="E5:W5"/>
    <mergeCell ref="O6:Q6"/>
    <mergeCell ref="K6:M6"/>
    <mergeCell ref="S6:S9"/>
    <mergeCell ref="U6:U9"/>
    <mergeCell ref="W6:W9"/>
  </mergeCells>
  <pageMargins left="0.74803149606299213" right="0.19685039370078741" top="0.59055118110236227" bottom="0.39370078740157483" header="0.31496062992125984" footer="0.31496062992125984"/>
  <pageSetup paperSize="9" scale="75" firstPageNumber="3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30"/>
  <sheetViews>
    <sheetView view="pageBreakPreview" topLeftCell="A7" zoomScale="90" zoomScaleNormal="85" zoomScaleSheetLayoutView="90" workbookViewId="0">
      <selection activeCell="J9" sqref="J9"/>
    </sheetView>
  </sheetViews>
  <sheetFormatPr defaultColWidth="10.140625" defaultRowHeight="26.1" customHeight="1"/>
  <cols>
    <col min="1" max="1" width="39.28515625" style="154" customWidth="1"/>
    <col min="2" max="2" width="8.7109375" style="154" customWidth="1"/>
    <col min="3" max="3" width="0.85546875" style="154" customWidth="1"/>
    <col min="4" max="4" width="15" style="154" bestFit="1" customWidth="1"/>
    <col min="5" max="5" width="0.85546875" style="154" customWidth="1"/>
    <col min="6" max="6" width="15" style="154" customWidth="1"/>
    <col min="7" max="7" width="0.85546875" style="154" customWidth="1"/>
    <col min="8" max="8" width="16.5703125" style="154" customWidth="1"/>
    <col min="9" max="9" width="0.85546875" style="154" customWidth="1"/>
    <col min="10" max="10" width="15.140625" style="154" bestFit="1" customWidth="1"/>
    <col min="11" max="11" width="0.85546875" style="154" customWidth="1"/>
    <col min="12" max="12" width="14.42578125" style="154" bestFit="1" customWidth="1"/>
    <col min="13" max="13" width="0.85546875" style="154" customWidth="1"/>
    <col min="14" max="14" width="22.7109375" style="154" customWidth="1"/>
    <col min="15" max="15" width="0.85546875" style="154" customWidth="1"/>
    <col min="16" max="16" width="15.28515625" style="154" customWidth="1"/>
    <col min="17" max="17" width="0.85546875" style="154" customWidth="1"/>
    <col min="18" max="246" width="10.140625" style="154"/>
    <col min="247" max="247" width="3" style="154" customWidth="1"/>
    <col min="248" max="248" width="62.42578125" style="154" customWidth="1"/>
    <col min="249" max="249" width="1.42578125" style="154" customWidth="1"/>
    <col min="250" max="250" width="7.7109375" style="154" bestFit="1" customWidth="1"/>
    <col min="251" max="251" width="1.42578125" style="154" customWidth="1"/>
    <col min="252" max="252" width="15" style="154" customWidth="1"/>
    <col min="253" max="253" width="1.42578125" style="154" customWidth="1"/>
    <col min="254" max="254" width="18.140625" style="154" customWidth="1"/>
    <col min="255" max="255" width="1.42578125" style="154" customWidth="1"/>
    <col min="256" max="256" width="15" style="154" bestFit="1" customWidth="1"/>
    <col min="257" max="257" width="1.85546875" style="154" customWidth="1"/>
    <col min="258" max="258" width="15.28515625" style="154" customWidth="1"/>
    <col min="259" max="259" width="1.42578125" style="154" customWidth="1"/>
    <col min="260" max="260" width="16.7109375" style="154" customWidth="1"/>
    <col min="261" max="261" width="1.42578125" style="154" customWidth="1"/>
    <col min="262" max="262" width="16.42578125" style="154" customWidth="1"/>
    <col min="263" max="263" width="10.140625" style="154"/>
    <col min="264" max="264" width="14.42578125" style="154" bestFit="1" customWidth="1"/>
    <col min="265" max="502" width="10.140625" style="154"/>
    <col min="503" max="503" width="3" style="154" customWidth="1"/>
    <col min="504" max="504" width="62.42578125" style="154" customWidth="1"/>
    <col min="505" max="505" width="1.42578125" style="154" customWidth="1"/>
    <col min="506" max="506" width="7.7109375" style="154" bestFit="1" customWidth="1"/>
    <col min="507" max="507" width="1.42578125" style="154" customWidth="1"/>
    <col min="508" max="508" width="15" style="154" customWidth="1"/>
    <col min="509" max="509" width="1.42578125" style="154" customWidth="1"/>
    <col min="510" max="510" width="18.140625" style="154" customWidth="1"/>
    <col min="511" max="511" width="1.42578125" style="154" customWidth="1"/>
    <col min="512" max="512" width="15" style="154" bestFit="1" customWidth="1"/>
    <col min="513" max="513" width="1.85546875" style="154" customWidth="1"/>
    <col min="514" max="514" width="15.28515625" style="154" customWidth="1"/>
    <col min="515" max="515" width="1.42578125" style="154" customWidth="1"/>
    <col min="516" max="516" width="16.7109375" style="154" customWidth="1"/>
    <col min="517" max="517" width="1.42578125" style="154" customWidth="1"/>
    <col min="518" max="518" width="16.42578125" style="154" customWidth="1"/>
    <col min="519" max="519" width="10.140625" style="154"/>
    <col min="520" max="520" width="14.42578125" style="154" bestFit="1" customWidth="1"/>
    <col min="521" max="758" width="10.140625" style="154"/>
    <col min="759" max="759" width="3" style="154" customWidth="1"/>
    <col min="760" max="760" width="62.42578125" style="154" customWidth="1"/>
    <col min="761" max="761" width="1.42578125" style="154" customWidth="1"/>
    <col min="762" max="762" width="7.7109375" style="154" bestFit="1" customWidth="1"/>
    <col min="763" max="763" width="1.42578125" style="154" customWidth="1"/>
    <col min="764" max="764" width="15" style="154" customWidth="1"/>
    <col min="765" max="765" width="1.42578125" style="154" customWidth="1"/>
    <col min="766" max="766" width="18.140625" style="154" customWidth="1"/>
    <col min="767" max="767" width="1.42578125" style="154" customWidth="1"/>
    <col min="768" max="768" width="15" style="154" bestFit="1" customWidth="1"/>
    <col min="769" max="769" width="1.85546875" style="154" customWidth="1"/>
    <col min="770" max="770" width="15.28515625" style="154" customWidth="1"/>
    <col min="771" max="771" width="1.42578125" style="154" customWidth="1"/>
    <col min="772" max="772" width="16.7109375" style="154" customWidth="1"/>
    <col min="773" max="773" width="1.42578125" style="154" customWidth="1"/>
    <col min="774" max="774" width="16.42578125" style="154" customWidth="1"/>
    <col min="775" max="775" width="10.140625" style="154"/>
    <col min="776" max="776" width="14.42578125" style="154" bestFit="1" customWidth="1"/>
    <col min="777" max="1014" width="10.140625" style="154"/>
    <col min="1015" max="1015" width="3" style="154" customWidth="1"/>
    <col min="1016" max="1016" width="62.42578125" style="154" customWidth="1"/>
    <col min="1017" max="1017" width="1.42578125" style="154" customWidth="1"/>
    <col min="1018" max="1018" width="7.7109375" style="154" bestFit="1" customWidth="1"/>
    <col min="1019" max="1019" width="1.42578125" style="154" customWidth="1"/>
    <col min="1020" max="1020" width="15" style="154" customWidth="1"/>
    <col min="1021" max="1021" width="1.42578125" style="154" customWidth="1"/>
    <col min="1022" max="1022" width="18.140625" style="154" customWidth="1"/>
    <col min="1023" max="1023" width="1.42578125" style="154" customWidth="1"/>
    <col min="1024" max="1024" width="15" style="154" bestFit="1" customWidth="1"/>
    <col min="1025" max="1025" width="1.85546875" style="154" customWidth="1"/>
    <col min="1026" max="1026" width="15.28515625" style="154" customWidth="1"/>
    <col min="1027" max="1027" width="1.42578125" style="154" customWidth="1"/>
    <col min="1028" max="1028" width="16.7109375" style="154" customWidth="1"/>
    <col min="1029" max="1029" width="1.42578125" style="154" customWidth="1"/>
    <col min="1030" max="1030" width="16.42578125" style="154" customWidth="1"/>
    <col min="1031" max="1031" width="10.140625" style="154"/>
    <col min="1032" max="1032" width="14.42578125" style="154" bestFit="1" customWidth="1"/>
    <col min="1033" max="1270" width="10.140625" style="154"/>
    <col min="1271" max="1271" width="3" style="154" customWidth="1"/>
    <col min="1272" max="1272" width="62.42578125" style="154" customWidth="1"/>
    <col min="1273" max="1273" width="1.42578125" style="154" customWidth="1"/>
    <col min="1274" max="1274" width="7.7109375" style="154" bestFit="1" customWidth="1"/>
    <col min="1275" max="1275" width="1.42578125" style="154" customWidth="1"/>
    <col min="1276" max="1276" width="15" style="154" customWidth="1"/>
    <col min="1277" max="1277" width="1.42578125" style="154" customWidth="1"/>
    <col min="1278" max="1278" width="18.140625" style="154" customWidth="1"/>
    <col min="1279" max="1279" width="1.42578125" style="154" customWidth="1"/>
    <col min="1280" max="1280" width="15" style="154" bestFit="1" customWidth="1"/>
    <col min="1281" max="1281" width="1.85546875" style="154" customWidth="1"/>
    <col min="1282" max="1282" width="15.28515625" style="154" customWidth="1"/>
    <col min="1283" max="1283" width="1.42578125" style="154" customWidth="1"/>
    <col min="1284" max="1284" width="16.7109375" style="154" customWidth="1"/>
    <col min="1285" max="1285" width="1.42578125" style="154" customWidth="1"/>
    <col min="1286" max="1286" width="16.42578125" style="154" customWidth="1"/>
    <col min="1287" max="1287" width="10.140625" style="154"/>
    <col min="1288" max="1288" width="14.42578125" style="154" bestFit="1" customWidth="1"/>
    <col min="1289" max="1526" width="10.140625" style="154"/>
    <col min="1527" max="1527" width="3" style="154" customWidth="1"/>
    <col min="1528" max="1528" width="62.42578125" style="154" customWidth="1"/>
    <col min="1529" max="1529" width="1.42578125" style="154" customWidth="1"/>
    <col min="1530" max="1530" width="7.7109375" style="154" bestFit="1" customWidth="1"/>
    <col min="1531" max="1531" width="1.42578125" style="154" customWidth="1"/>
    <col min="1532" max="1532" width="15" style="154" customWidth="1"/>
    <col min="1533" max="1533" width="1.42578125" style="154" customWidth="1"/>
    <col min="1534" max="1534" width="18.140625" style="154" customWidth="1"/>
    <col min="1535" max="1535" width="1.42578125" style="154" customWidth="1"/>
    <col min="1536" max="1536" width="15" style="154" bestFit="1" customWidth="1"/>
    <col min="1537" max="1537" width="1.85546875" style="154" customWidth="1"/>
    <col min="1538" max="1538" width="15.28515625" style="154" customWidth="1"/>
    <col min="1539" max="1539" width="1.42578125" style="154" customWidth="1"/>
    <col min="1540" max="1540" width="16.7109375" style="154" customWidth="1"/>
    <col min="1541" max="1541" width="1.42578125" style="154" customWidth="1"/>
    <col min="1542" max="1542" width="16.42578125" style="154" customWidth="1"/>
    <col min="1543" max="1543" width="10.140625" style="154"/>
    <col min="1544" max="1544" width="14.42578125" style="154" bestFit="1" customWidth="1"/>
    <col min="1545" max="1782" width="10.140625" style="154"/>
    <col min="1783" max="1783" width="3" style="154" customWidth="1"/>
    <col min="1784" max="1784" width="62.42578125" style="154" customWidth="1"/>
    <col min="1785" max="1785" width="1.42578125" style="154" customWidth="1"/>
    <col min="1786" max="1786" width="7.7109375" style="154" bestFit="1" customWidth="1"/>
    <col min="1787" max="1787" width="1.42578125" style="154" customWidth="1"/>
    <col min="1788" max="1788" width="15" style="154" customWidth="1"/>
    <col min="1789" max="1789" width="1.42578125" style="154" customWidth="1"/>
    <col min="1790" max="1790" width="18.140625" style="154" customWidth="1"/>
    <col min="1791" max="1791" width="1.42578125" style="154" customWidth="1"/>
    <col min="1792" max="1792" width="15" style="154" bestFit="1" customWidth="1"/>
    <col min="1793" max="1793" width="1.85546875" style="154" customWidth="1"/>
    <col min="1794" max="1794" width="15.28515625" style="154" customWidth="1"/>
    <col min="1795" max="1795" width="1.42578125" style="154" customWidth="1"/>
    <col min="1796" max="1796" width="16.7109375" style="154" customWidth="1"/>
    <col min="1797" max="1797" width="1.42578125" style="154" customWidth="1"/>
    <col min="1798" max="1798" width="16.42578125" style="154" customWidth="1"/>
    <col min="1799" max="1799" width="10.140625" style="154"/>
    <col min="1800" max="1800" width="14.42578125" style="154" bestFit="1" customWidth="1"/>
    <col min="1801" max="2038" width="10.140625" style="154"/>
    <col min="2039" max="2039" width="3" style="154" customWidth="1"/>
    <col min="2040" max="2040" width="62.42578125" style="154" customWidth="1"/>
    <col min="2041" max="2041" width="1.42578125" style="154" customWidth="1"/>
    <col min="2042" max="2042" width="7.7109375" style="154" bestFit="1" customWidth="1"/>
    <col min="2043" max="2043" width="1.42578125" style="154" customWidth="1"/>
    <col min="2044" max="2044" width="15" style="154" customWidth="1"/>
    <col min="2045" max="2045" width="1.42578125" style="154" customWidth="1"/>
    <col min="2046" max="2046" width="18.140625" style="154" customWidth="1"/>
    <col min="2047" max="2047" width="1.42578125" style="154" customWidth="1"/>
    <col min="2048" max="2048" width="15" style="154" bestFit="1" customWidth="1"/>
    <col min="2049" max="2049" width="1.85546875" style="154" customWidth="1"/>
    <col min="2050" max="2050" width="15.28515625" style="154" customWidth="1"/>
    <col min="2051" max="2051" width="1.42578125" style="154" customWidth="1"/>
    <col min="2052" max="2052" width="16.7109375" style="154" customWidth="1"/>
    <col min="2053" max="2053" width="1.42578125" style="154" customWidth="1"/>
    <col min="2054" max="2054" width="16.42578125" style="154" customWidth="1"/>
    <col min="2055" max="2055" width="10.140625" style="154"/>
    <col min="2056" max="2056" width="14.42578125" style="154" bestFit="1" customWidth="1"/>
    <col min="2057" max="2294" width="10.140625" style="154"/>
    <col min="2295" max="2295" width="3" style="154" customWidth="1"/>
    <col min="2296" max="2296" width="62.42578125" style="154" customWidth="1"/>
    <col min="2297" max="2297" width="1.42578125" style="154" customWidth="1"/>
    <col min="2298" max="2298" width="7.7109375" style="154" bestFit="1" customWidth="1"/>
    <col min="2299" max="2299" width="1.42578125" style="154" customWidth="1"/>
    <col min="2300" max="2300" width="15" style="154" customWidth="1"/>
    <col min="2301" max="2301" width="1.42578125" style="154" customWidth="1"/>
    <col min="2302" max="2302" width="18.140625" style="154" customWidth="1"/>
    <col min="2303" max="2303" width="1.42578125" style="154" customWidth="1"/>
    <col min="2304" max="2304" width="15" style="154" bestFit="1" customWidth="1"/>
    <col min="2305" max="2305" width="1.85546875" style="154" customWidth="1"/>
    <col min="2306" max="2306" width="15.28515625" style="154" customWidth="1"/>
    <col min="2307" max="2307" width="1.42578125" style="154" customWidth="1"/>
    <col min="2308" max="2308" width="16.7109375" style="154" customWidth="1"/>
    <col min="2309" max="2309" width="1.42578125" style="154" customWidth="1"/>
    <col min="2310" max="2310" width="16.42578125" style="154" customWidth="1"/>
    <col min="2311" max="2311" width="10.140625" style="154"/>
    <col min="2312" max="2312" width="14.42578125" style="154" bestFit="1" customWidth="1"/>
    <col min="2313" max="2550" width="10.140625" style="154"/>
    <col min="2551" max="2551" width="3" style="154" customWidth="1"/>
    <col min="2552" max="2552" width="62.42578125" style="154" customWidth="1"/>
    <col min="2553" max="2553" width="1.42578125" style="154" customWidth="1"/>
    <col min="2554" max="2554" width="7.7109375" style="154" bestFit="1" customWidth="1"/>
    <col min="2555" max="2555" width="1.42578125" style="154" customWidth="1"/>
    <col min="2556" max="2556" width="15" style="154" customWidth="1"/>
    <col min="2557" max="2557" width="1.42578125" style="154" customWidth="1"/>
    <col min="2558" max="2558" width="18.140625" style="154" customWidth="1"/>
    <col min="2559" max="2559" width="1.42578125" style="154" customWidth="1"/>
    <col min="2560" max="2560" width="15" style="154" bestFit="1" customWidth="1"/>
    <col min="2561" max="2561" width="1.85546875" style="154" customWidth="1"/>
    <col min="2562" max="2562" width="15.28515625" style="154" customWidth="1"/>
    <col min="2563" max="2563" width="1.42578125" style="154" customWidth="1"/>
    <col min="2564" max="2564" width="16.7109375" style="154" customWidth="1"/>
    <col min="2565" max="2565" width="1.42578125" style="154" customWidth="1"/>
    <col min="2566" max="2566" width="16.42578125" style="154" customWidth="1"/>
    <col min="2567" max="2567" width="10.140625" style="154"/>
    <col min="2568" max="2568" width="14.42578125" style="154" bestFit="1" customWidth="1"/>
    <col min="2569" max="2806" width="10.140625" style="154"/>
    <col min="2807" max="2807" width="3" style="154" customWidth="1"/>
    <col min="2808" max="2808" width="62.42578125" style="154" customWidth="1"/>
    <col min="2809" max="2809" width="1.42578125" style="154" customWidth="1"/>
    <col min="2810" max="2810" width="7.7109375" style="154" bestFit="1" customWidth="1"/>
    <col min="2811" max="2811" width="1.42578125" style="154" customWidth="1"/>
    <col min="2812" max="2812" width="15" style="154" customWidth="1"/>
    <col min="2813" max="2813" width="1.42578125" style="154" customWidth="1"/>
    <col min="2814" max="2814" width="18.140625" style="154" customWidth="1"/>
    <col min="2815" max="2815" width="1.42578125" style="154" customWidth="1"/>
    <col min="2816" max="2816" width="15" style="154" bestFit="1" customWidth="1"/>
    <col min="2817" max="2817" width="1.85546875" style="154" customWidth="1"/>
    <col min="2818" max="2818" width="15.28515625" style="154" customWidth="1"/>
    <col min="2819" max="2819" width="1.42578125" style="154" customWidth="1"/>
    <col min="2820" max="2820" width="16.7109375" style="154" customWidth="1"/>
    <col min="2821" max="2821" width="1.42578125" style="154" customWidth="1"/>
    <col min="2822" max="2822" width="16.42578125" style="154" customWidth="1"/>
    <col min="2823" max="2823" width="10.140625" style="154"/>
    <col min="2824" max="2824" width="14.42578125" style="154" bestFit="1" customWidth="1"/>
    <col min="2825" max="3062" width="10.140625" style="154"/>
    <col min="3063" max="3063" width="3" style="154" customWidth="1"/>
    <col min="3064" max="3064" width="62.42578125" style="154" customWidth="1"/>
    <col min="3065" max="3065" width="1.42578125" style="154" customWidth="1"/>
    <col min="3066" max="3066" width="7.7109375" style="154" bestFit="1" customWidth="1"/>
    <col min="3067" max="3067" width="1.42578125" style="154" customWidth="1"/>
    <col min="3068" max="3068" width="15" style="154" customWidth="1"/>
    <col min="3069" max="3069" width="1.42578125" style="154" customWidth="1"/>
    <col min="3070" max="3070" width="18.140625" style="154" customWidth="1"/>
    <col min="3071" max="3071" width="1.42578125" style="154" customWidth="1"/>
    <col min="3072" max="3072" width="15" style="154" bestFit="1" customWidth="1"/>
    <col min="3073" max="3073" width="1.85546875" style="154" customWidth="1"/>
    <col min="3074" max="3074" width="15.28515625" style="154" customWidth="1"/>
    <col min="3075" max="3075" width="1.42578125" style="154" customWidth="1"/>
    <col min="3076" max="3076" width="16.7109375" style="154" customWidth="1"/>
    <col min="3077" max="3077" width="1.42578125" style="154" customWidth="1"/>
    <col min="3078" max="3078" width="16.42578125" style="154" customWidth="1"/>
    <col min="3079" max="3079" width="10.140625" style="154"/>
    <col min="3080" max="3080" width="14.42578125" style="154" bestFit="1" customWidth="1"/>
    <col min="3081" max="3318" width="10.140625" style="154"/>
    <col min="3319" max="3319" width="3" style="154" customWidth="1"/>
    <col min="3320" max="3320" width="62.42578125" style="154" customWidth="1"/>
    <col min="3321" max="3321" width="1.42578125" style="154" customWidth="1"/>
    <col min="3322" max="3322" width="7.7109375" style="154" bestFit="1" customWidth="1"/>
    <col min="3323" max="3323" width="1.42578125" style="154" customWidth="1"/>
    <col min="3324" max="3324" width="15" style="154" customWidth="1"/>
    <col min="3325" max="3325" width="1.42578125" style="154" customWidth="1"/>
    <col min="3326" max="3326" width="18.140625" style="154" customWidth="1"/>
    <col min="3327" max="3327" width="1.42578125" style="154" customWidth="1"/>
    <col min="3328" max="3328" width="15" style="154" bestFit="1" customWidth="1"/>
    <col min="3329" max="3329" width="1.85546875" style="154" customWidth="1"/>
    <col min="3330" max="3330" width="15.28515625" style="154" customWidth="1"/>
    <col min="3331" max="3331" width="1.42578125" style="154" customWidth="1"/>
    <col min="3332" max="3332" width="16.7109375" style="154" customWidth="1"/>
    <col min="3333" max="3333" width="1.42578125" style="154" customWidth="1"/>
    <col min="3334" max="3334" width="16.42578125" style="154" customWidth="1"/>
    <col min="3335" max="3335" width="10.140625" style="154"/>
    <col min="3336" max="3336" width="14.42578125" style="154" bestFit="1" customWidth="1"/>
    <col min="3337" max="3574" width="10.140625" style="154"/>
    <col min="3575" max="3575" width="3" style="154" customWidth="1"/>
    <col min="3576" max="3576" width="62.42578125" style="154" customWidth="1"/>
    <col min="3577" max="3577" width="1.42578125" style="154" customWidth="1"/>
    <col min="3578" max="3578" width="7.7109375" style="154" bestFit="1" customWidth="1"/>
    <col min="3579" max="3579" width="1.42578125" style="154" customWidth="1"/>
    <col min="3580" max="3580" width="15" style="154" customWidth="1"/>
    <col min="3581" max="3581" width="1.42578125" style="154" customWidth="1"/>
    <col min="3582" max="3582" width="18.140625" style="154" customWidth="1"/>
    <col min="3583" max="3583" width="1.42578125" style="154" customWidth="1"/>
    <col min="3584" max="3584" width="15" style="154" bestFit="1" customWidth="1"/>
    <col min="3585" max="3585" width="1.85546875" style="154" customWidth="1"/>
    <col min="3586" max="3586" width="15.28515625" style="154" customWidth="1"/>
    <col min="3587" max="3587" width="1.42578125" style="154" customWidth="1"/>
    <col min="3588" max="3588" width="16.7109375" style="154" customWidth="1"/>
    <col min="3589" max="3589" width="1.42578125" style="154" customWidth="1"/>
    <col min="3590" max="3590" width="16.42578125" style="154" customWidth="1"/>
    <col min="3591" max="3591" width="10.140625" style="154"/>
    <col min="3592" max="3592" width="14.42578125" style="154" bestFit="1" customWidth="1"/>
    <col min="3593" max="3830" width="10.140625" style="154"/>
    <col min="3831" max="3831" width="3" style="154" customWidth="1"/>
    <col min="3832" max="3832" width="62.42578125" style="154" customWidth="1"/>
    <col min="3833" max="3833" width="1.42578125" style="154" customWidth="1"/>
    <col min="3834" max="3834" width="7.7109375" style="154" bestFit="1" customWidth="1"/>
    <col min="3835" max="3835" width="1.42578125" style="154" customWidth="1"/>
    <col min="3836" max="3836" width="15" style="154" customWidth="1"/>
    <col min="3837" max="3837" width="1.42578125" style="154" customWidth="1"/>
    <col min="3838" max="3838" width="18.140625" style="154" customWidth="1"/>
    <col min="3839" max="3839" width="1.42578125" style="154" customWidth="1"/>
    <col min="3840" max="3840" width="15" style="154" bestFit="1" customWidth="1"/>
    <col min="3841" max="3841" width="1.85546875" style="154" customWidth="1"/>
    <col min="3842" max="3842" width="15.28515625" style="154" customWidth="1"/>
    <col min="3843" max="3843" width="1.42578125" style="154" customWidth="1"/>
    <col min="3844" max="3844" width="16.7109375" style="154" customWidth="1"/>
    <col min="3845" max="3845" width="1.42578125" style="154" customWidth="1"/>
    <col min="3846" max="3846" width="16.42578125" style="154" customWidth="1"/>
    <col min="3847" max="3847" width="10.140625" style="154"/>
    <col min="3848" max="3848" width="14.42578125" style="154" bestFit="1" customWidth="1"/>
    <col min="3849" max="4086" width="10.140625" style="154"/>
    <col min="4087" max="4087" width="3" style="154" customWidth="1"/>
    <col min="4088" max="4088" width="62.42578125" style="154" customWidth="1"/>
    <col min="4089" max="4089" width="1.42578125" style="154" customWidth="1"/>
    <col min="4090" max="4090" width="7.7109375" style="154" bestFit="1" customWidth="1"/>
    <col min="4091" max="4091" width="1.42578125" style="154" customWidth="1"/>
    <col min="4092" max="4092" width="15" style="154" customWidth="1"/>
    <col min="4093" max="4093" width="1.42578125" style="154" customWidth="1"/>
    <col min="4094" max="4094" width="18.140625" style="154" customWidth="1"/>
    <col min="4095" max="4095" width="1.42578125" style="154" customWidth="1"/>
    <col min="4096" max="4096" width="15" style="154" bestFit="1" customWidth="1"/>
    <col min="4097" max="4097" width="1.85546875" style="154" customWidth="1"/>
    <col min="4098" max="4098" width="15.28515625" style="154" customWidth="1"/>
    <col min="4099" max="4099" width="1.42578125" style="154" customWidth="1"/>
    <col min="4100" max="4100" width="16.7109375" style="154" customWidth="1"/>
    <col min="4101" max="4101" width="1.42578125" style="154" customWidth="1"/>
    <col min="4102" max="4102" width="16.42578125" style="154" customWidth="1"/>
    <col min="4103" max="4103" width="10.140625" style="154"/>
    <col min="4104" max="4104" width="14.42578125" style="154" bestFit="1" customWidth="1"/>
    <col min="4105" max="4342" width="10.140625" style="154"/>
    <col min="4343" max="4343" width="3" style="154" customWidth="1"/>
    <col min="4344" max="4344" width="62.42578125" style="154" customWidth="1"/>
    <col min="4345" max="4345" width="1.42578125" style="154" customWidth="1"/>
    <col min="4346" max="4346" width="7.7109375" style="154" bestFit="1" customWidth="1"/>
    <col min="4347" max="4347" width="1.42578125" style="154" customWidth="1"/>
    <col min="4348" max="4348" width="15" style="154" customWidth="1"/>
    <col min="4349" max="4349" width="1.42578125" style="154" customWidth="1"/>
    <col min="4350" max="4350" width="18.140625" style="154" customWidth="1"/>
    <col min="4351" max="4351" width="1.42578125" style="154" customWidth="1"/>
    <col min="4352" max="4352" width="15" style="154" bestFit="1" customWidth="1"/>
    <col min="4353" max="4353" width="1.85546875" style="154" customWidth="1"/>
    <col min="4354" max="4354" width="15.28515625" style="154" customWidth="1"/>
    <col min="4355" max="4355" width="1.42578125" style="154" customWidth="1"/>
    <col min="4356" max="4356" width="16.7109375" style="154" customWidth="1"/>
    <col min="4357" max="4357" width="1.42578125" style="154" customWidth="1"/>
    <col min="4358" max="4358" width="16.42578125" style="154" customWidth="1"/>
    <col min="4359" max="4359" width="10.140625" style="154"/>
    <col min="4360" max="4360" width="14.42578125" style="154" bestFit="1" customWidth="1"/>
    <col min="4361" max="4598" width="10.140625" style="154"/>
    <col min="4599" max="4599" width="3" style="154" customWidth="1"/>
    <col min="4600" max="4600" width="62.42578125" style="154" customWidth="1"/>
    <col min="4601" max="4601" width="1.42578125" style="154" customWidth="1"/>
    <col min="4602" max="4602" width="7.7109375" style="154" bestFit="1" customWidth="1"/>
    <col min="4603" max="4603" width="1.42578125" style="154" customWidth="1"/>
    <col min="4604" max="4604" width="15" style="154" customWidth="1"/>
    <col min="4605" max="4605" width="1.42578125" style="154" customWidth="1"/>
    <col min="4606" max="4606" width="18.140625" style="154" customWidth="1"/>
    <col min="4607" max="4607" width="1.42578125" style="154" customWidth="1"/>
    <col min="4608" max="4608" width="15" style="154" bestFit="1" customWidth="1"/>
    <col min="4609" max="4609" width="1.85546875" style="154" customWidth="1"/>
    <col min="4610" max="4610" width="15.28515625" style="154" customWidth="1"/>
    <col min="4611" max="4611" width="1.42578125" style="154" customWidth="1"/>
    <col min="4612" max="4612" width="16.7109375" style="154" customWidth="1"/>
    <col min="4613" max="4613" width="1.42578125" style="154" customWidth="1"/>
    <col min="4614" max="4614" width="16.42578125" style="154" customWidth="1"/>
    <col min="4615" max="4615" width="10.140625" style="154"/>
    <col min="4616" max="4616" width="14.42578125" style="154" bestFit="1" customWidth="1"/>
    <col min="4617" max="4854" width="10.140625" style="154"/>
    <col min="4855" max="4855" width="3" style="154" customWidth="1"/>
    <col min="4856" max="4856" width="62.42578125" style="154" customWidth="1"/>
    <col min="4857" max="4857" width="1.42578125" style="154" customWidth="1"/>
    <col min="4858" max="4858" width="7.7109375" style="154" bestFit="1" customWidth="1"/>
    <col min="4859" max="4859" width="1.42578125" style="154" customWidth="1"/>
    <col min="4860" max="4860" width="15" style="154" customWidth="1"/>
    <col min="4861" max="4861" width="1.42578125" style="154" customWidth="1"/>
    <col min="4862" max="4862" width="18.140625" style="154" customWidth="1"/>
    <col min="4863" max="4863" width="1.42578125" style="154" customWidth="1"/>
    <col min="4864" max="4864" width="15" style="154" bestFit="1" customWidth="1"/>
    <col min="4865" max="4865" width="1.85546875" style="154" customWidth="1"/>
    <col min="4866" max="4866" width="15.28515625" style="154" customWidth="1"/>
    <col min="4867" max="4867" width="1.42578125" style="154" customWidth="1"/>
    <col min="4868" max="4868" width="16.7109375" style="154" customWidth="1"/>
    <col min="4869" max="4869" width="1.42578125" style="154" customWidth="1"/>
    <col min="4870" max="4870" width="16.42578125" style="154" customWidth="1"/>
    <col min="4871" max="4871" width="10.140625" style="154"/>
    <col min="4872" max="4872" width="14.42578125" style="154" bestFit="1" customWidth="1"/>
    <col min="4873" max="5110" width="10.140625" style="154"/>
    <col min="5111" max="5111" width="3" style="154" customWidth="1"/>
    <col min="5112" max="5112" width="62.42578125" style="154" customWidth="1"/>
    <col min="5113" max="5113" width="1.42578125" style="154" customWidth="1"/>
    <col min="5114" max="5114" width="7.7109375" style="154" bestFit="1" customWidth="1"/>
    <col min="5115" max="5115" width="1.42578125" style="154" customWidth="1"/>
    <col min="5116" max="5116" width="15" style="154" customWidth="1"/>
    <col min="5117" max="5117" width="1.42578125" style="154" customWidth="1"/>
    <col min="5118" max="5118" width="18.140625" style="154" customWidth="1"/>
    <col min="5119" max="5119" width="1.42578125" style="154" customWidth="1"/>
    <col min="5120" max="5120" width="15" style="154" bestFit="1" customWidth="1"/>
    <col min="5121" max="5121" width="1.85546875" style="154" customWidth="1"/>
    <col min="5122" max="5122" width="15.28515625" style="154" customWidth="1"/>
    <col min="5123" max="5123" width="1.42578125" style="154" customWidth="1"/>
    <col min="5124" max="5124" width="16.7109375" style="154" customWidth="1"/>
    <col min="5125" max="5125" width="1.42578125" style="154" customWidth="1"/>
    <col min="5126" max="5126" width="16.42578125" style="154" customWidth="1"/>
    <col min="5127" max="5127" width="10.140625" style="154"/>
    <col min="5128" max="5128" width="14.42578125" style="154" bestFit="1" customWidth="1"/>
    <col min="5129" max="5366" width="10.140625" style="154"/>
    <col min="5367" max="5367" width="3" style="154" customWidth="1"/>
    <col min="5368" max="5368" width="62.42578125" style="154" customWidth="1"/>
    <col min="5369" max="5369" width="1.42578125" style="154" customWidth="1"/>
    <col min="5370" max="5370" width="7.7109375" style="154" bestFit="1" customWidth="1"/>
    <col min="5371" max="5371" width="1.42578125" style="154" customWidth="1"/>
    <col min="5372" max="5372" width="15" style="154" customWidth="1"/>
    <col min="5373" max="5373" width="1.42578125" style="154" customWidth="1"/>
    <col min="5374" max="5374" width="18.140625" style="154" customWidth="1"/>
    <col min="5375" max="5375" width="1.42578125" style="154" customWidth="1"/>
    <col min="5376" max="5376" width="15" style="154" bestFit="1" customWidth="1"/>
    <col min="5377" max="5377" width="1.85546875" style="154" customWidth="1"/>
    <col min="5378" max="5378" width="15.28515625" style="154" customWidth="1"/>
    <col min="5379" max="5379" width="1.42578125" style="154" customWidth="1"/>
    <col min="5380" max="5380" width="16.7109375" style="154" customWidth="1"/>
    <col min="5381" max="5381" width="1.42578125" style="154" customWidth="1"/>
    <col min="5382" max="5382" width="16.42578125" style="154" customWidth="1"/>
    <col min="5383" max="5383" width="10.140625" style="154"/>
    <col min="5384" max="5384" width="14.42578125" style="154" bestFit="1" customWidth="1"/>
    <col min="5385" max="5622" width="10.140625" style="154"/>
    <col min="5623" max="5623" width="3" style="154" customWidth="1"/>
    <col min="5624" max="5624" width="62.42578125" style="154" customWidth="1"/>
    <col min="5625" max="5625" width="1.42578125" style="154" customWidth="1"/>
    <col min="5626" max="5626" width="7.7109375" style="154" bestFit="1" customWidth="1"/>
    <col min="5627" max="5627" width="1.42578125" style="154" customWidth="1"/>
    <col min="5628" max="5628" width="15" style="154" customWidth="1"/>
    <col min="5629" max="5629" width="1.42578125" style="154" customWidth="1"/>
    <col min="5630" max="5630" width="18.140625" style="154" customWidth="1"/>
    <col min="5631" max="5631" width="1.42578125" style="154" customWidth="1"/>
    <col min="5632" max="5632" width="15" style="154" bestFit="1" customWidth="1"/>
    <col min="5633" max="5633" width="1.85546875" style="154" customWidth="1"/>
    <col min="5634" max="5634" width="15.28515625" style="154" customWidth="1"/>
    <col min="5635" max="5635" width="1.42578125" style="154" customWidth="1"/>
    <col min="5636" max="5636" width="16.7109375" style="154" customWidth="1"/>
    <col min="5637" max="5637" width="1.42578125" style="154" customWidth="1"/>
    <col min="5638" max="5638" width="16.42578125" style="154" customWidth="1"/>
    <col min="5639" max="5639" width="10.140625" style="154"/>
    <col min="5640" max="5640" width="14.42578125" style="154" bestFit="1" customWidth="1"/>
    <col min="5641" max="5878" width="10.140625" style="154"/>
    <col min="5879" max="5879" width="3" style="154" customWidth="1"/>
    <col min="5880" max="5880" width="62.42578125" style="154" customWidth="1"/>
    <col min="5881" max="5881" width="1.42578125" style="154" customWidth="1"/>
    <col min="5882" max="5882" width="7.7109375" style="154" bestFit="1" customWidth="1"/>
    <col min="5883" max="5883" width="1.42578125" style="154" customWidth="1"/>
    <col min="5884" max="5884" width="15" style="154" customWidth="1"/>
    <col min="5885" max="5885" width="1.42578125" style="154" customWidth="1"/>
    <col min="5886" max="5886" width="18.140625" style="154" customWidth="1"/>
    <col min="5887" max="5887" width="1.42578125" style="154" customWidth="1"/>
    <col min="5888" max="5888" width="15" style="154" bestFit="1" customWidth="1"/>
    <col min="5889" max="5889" width="1.85546875" style="154" customWidth="1"/>
    <col min="5890" max="5890" width="15.28515625" style="154" customWidth="1"/>
    <col min="5891" max="5891" width="1.42578125" style="154" customWidth="1"/>
    <col min="5892" max="5892" width="16.7109375" style="154" customWidth="1"/>
    <col min="5893" max="5893" width="1.42578125" style="154" customWidth="1"/>
    <col min="5894" max="5894" width="16.42578125" style="154" customWidth="1"/>
    <col min="5895" max="5895" width="10.140625" style="154"/>
    <col min="5896" max="5896" width="14.42578125" style="154" bestFit="1" customWidth="1"/>
    <col min="5897" max="6134" width="10.140625" style="154"/>
    <col min="6135" max="6135" width="3" style="154" customWidth="1"/>
    <col min="6136" max="6136" width="62.42578125" style="154" customWidth="1"/>
    <col min="6137" max="6137" width="1.42578125" style="154" customWidth="1"/>
    <col min="6138" max="6138" width="7.7109375" style="154" bestFit="1" customWidth="1"/>
    <col min="6139" max="6139" width="1.42578125" style="154" customWidth="1"/>
    <col min="6140" max="6140" width="15" style="154" customWidth="1"/>
    <col min="6141" max="6141" width="1.42578125" style="154" customWidth="1"/>
    <col min="6142" max="6142" width="18.140625" style="154" customWidth="1"/>
    <col min="6143" max="6143" width="1.42578125" style="154" customWidth="1"/>
    <col min="6144" max="6144" width="15" style="154" bestFit="1" customWidth="1"/>
    <col min="6145" max="6145" width="1.85546875" style="154" customWidth="1"/>
    <col min="6146" max="6146" width="15.28515625" style="154" customWidth="1"/>
    <col min="6147" max="6147" width="1.42578125" style="154" customWidth="1"/>
    <col min="6148" max="6148" width="16.7109375" style="154" customWidth="1"/>
    <col min="6149" max="6149" width="1.42578125" style="154" customWidth="1"/>
    <col min="6150" max="6150" width="16.42578125" style="154" customWidth="1"/>
    <col min="6151" max="6151" width="10.140625" style="154"/>
    <col min="6152" max="6152" width="14.42578125" style="154" bestFit="1" customWidth="1"/>
    <col min="6153" max="6390" width="10.140625" style="154"/>
    <col min="6391" max="6391" width="3" style="154" customWidth="1"/>
    <col min="6392" max="6392" width="62.42578125" style="154" customWidth="1"/>
    <col min="6393" max="6393" width="1.42578125" style="154" customWidth="1"/>
    <col min="6394" max="6394" width="7.7109375" style="154" bestFit="1" customWidth="1"/>
    <col min="6395" max="6395" width="1.42578125" style="154" customWidth="1"/>
    <col min="6396" max="6396" width="15" style="154" customWidth="1"/>
    <col min="6397" max="6397" width="1.42578125" style="154" customWidth="1"/>
    <col min="6398" max="6398" width="18.140625" style="154" customWidth="1"/>
    <col min="6399" max="6399" width="1.42578125" style="154" customWidth="1"/>
    <col min="6400" max="6400" width="15" style="154" bestFit="1" customWidth="1"/>
    <col min="6401" max="6401" width="1.85546875" style="154" customWidth="1"/>
    <col min="6402" max="6402" width="15.28515625" style="154" customWidth="1"/>
    <col min="6403" max="6403" width="1.42578125" style="154" customWidth="1"/>
    <col min="6404" max="6404" width="16.7109375" style="154" customWidth="1"/>
    <col min="6405" max="6405" width="1.42578125" style="154" customWidth="1"/>
    <col min="6406" max="6406" width="16.42578125" style="154" customWidth="1"/>
    <col min="6407" max="6407" width="10.140625" style="154"/>
    <col min="6408" max="6408" width="14.42578125" style="154" bestFit="1" customWidth="1"/>
    <col min="6409" max="6646" width="10.140625" style="154"/>
    <col min="6647" max="6647" width="3" style="154" customWidth="1"/>
    <col min="6648" max="6648" width="62.42578125" style="154" customWidth="1"/>
    <col min="6649" max="6649" width="1.42578125" style="154" customWidth="1"/>
    <col min="6650" max="6650" width="7.7109375" style="154" bestFit="1" customWidth="1"/>
    <col min="6651" max="6651" width="1.42578125" style="154" customWidth="1"/>
    <col min="6652" max="6652" width="15" style="154" customWidth="1"/>
    <col min="6653" max="6653" width="1.42578125" style="154" customWidth="1"/>
    <col min="6654" max="6654" width="18.140625" style="154" customWidth="1"/>
    <col min="6655" max="6655" width="1.42578125" style="154" customWidth="1"/>
    <col min="6656" max="6656" width="15" style="154" bestFit="1" customWidth="1"/>
    <col min="6657" max="6657" width="1.85546875" style="154" customWidth="1"/>
    <col min="6658" max="6658" width="15.28515625" style="154" customWidth="1"/>
    <col min="6659" max="6659" width="1.42578125" style="154" customWidth="1"/>
    <col min="6660" max="6660" width="16.7109375" style="154" customWidth="1"/>
    <col min="6661" max="6661" width="1.42578125" style="154" customWidth="1"/>
    <col min="6662" max="6662" width="16.42578125" style="154" customWidth="1"/>
    <col min="6663" max="6663" width="10.140625" style="154"/>
    <col min="6664" max="6664" width="14.42578125" style="154" bestFit="1" customWidth="1"/>
    <col min="6665" max="6902" width="10.140625" style="154"/>
    <col min="6903" max="6903" width="3" style="154" customWidth="1"/>
    <col min="6904" max="6904" width="62.42578125" style="154" customWidth="1"/>
    <col min="6905" max="6905" width="1.42578125" style="154" customWidth="1"/>
    <col min="6906" max="6906" width="7.7109375" style="154" bestFit="1" customWidth="1"/>
    <col min="6907" max="6907" width="1.42578125" style="154" customWidth="1"/>
    <col min="6908" max="6908" width="15" style="154" customWidth="1"/>
    <col min="6909" max="6909" width="1.42578125" style="154" customWidth="1"/>
    <col min="6910" max="6910" width="18.140625" style="154" customWidth="1"/>
    <col min="6911" max="6911" width="1.42578125" style="154" customWidth="1"/>
    <col min="6912" max="6912" width="15" style="154" bestFit="1" customWidth="1"/>
    <col min="6913" max="6913" width="1.85546875" style="154" customWidth="1"/>
    <col min="6914" max="6914" width="15.28515625" style="154" customWidth="1"/>
    <col min="6915" max="6915" width="1.42578125" style="154" customWidth="1"/>
    <col min="6916" max="6916" width="16.7109375" style="154" customWidth="1"/>
    <col min="6917" max="6917" width="1.42578125" style="154" customWidth="1"/>
    <col min="6918" max="6918" width="16.42578125" style="154" customWidth="1"/>
    <col min="6919" max="6919" width="10.140625" style="154"/>
    <col min="6920" max="6920" width="14.42578125" style="154" bestFit="1" customWidth="1"/>
    <col min="6921" max="7158" width="10.140625" style="154"/>
    <col min="7159" max="7159" width="3" style="154" customWidth="1"/>
    <col min="7160" max="7160" width="62.42578125" style="154" customWidth="1"/>
    <col min="7161" max="7161" width="1.42578125" style="154" customWidth="1"/>
    <col min="7162" max="7162" width="7.7109375" style="154" bestFit="1" customWidth="1"/>
    <col min="7163" max="7163" width="1.42578125" style="154" customWidth="1"/>
    <col min="7164" max="7164" width="15" style="154" customWidth="1"/>
    <col min="7165" max="7165" width="1.42578125" style="154" customWidth="1"/>
    <col min="7166" max="7166" width="18.140625" style="154" customWidth="1"/>
    <col min="7167" max="7167" width="1.42578125" style="154" customWidth="1"/>
    <col min="7168" max="7168" width="15" style="154" bestFit="1" customWidth="1"/>
    <col min="7169" max="7169" width="1.85546875" style="154" customWidth="1"/>
    <col min="7170" max="7170" width="15.28515625" style="154" customWidth="1"/>
    <col min="7171" max="7171" width="1.42578125" style="154" customWidth="1"/>
    <col min="7172" max="7172" width="16.7109375" style="154" customWidth="1"/>
    <col min="7173" max="7173" width="1.42578125" style="154" customWidth="1"/>
    <col min="7174" max="7174" width="16.42578125" style="154" customWidth="1"/>
    <col min="7175" max="7175" width="10.140625" style="154"/>
    <col min="7176" max="7176" width="14.42578125" style="154" bestFit="1" customWidth="1"/>
    <col min="7177" max="7414" width="10.140625" style="154"/>
    <col min="7415" max="7415" width="3" style="154" customWidth="1"/>
    <col min="7416" max="7416" width="62.42578125" style="154" customWidth="1"/>
    <col min="7417" max="7417" width="1.42578125" style="154" customWidth="1"/>
    <col min="7418" max="7418" width="7.7109375" style="154" bestFit="1" customWidth="1"/>
    <col min="7419" max="7419" width="1.42578125" style="154" customWidth="1"/>
    <col min="7420" max="7420" width="15" style="154" customWidth="1"/>
    <col min="7421" max="7421" width="1.42578125" style="154" customWidth="1"/>
    <col min="7422" max="7422" width="18.140625" style="154" customWidth="1"/>
    <col min="7423" max="7423" width="1.42578125" style="154" customWidth="1"/>
    <col min="7424" max="7424" width="15" style="154" bestFit="1" customWidth="1"/>
    <col min="7425" max="7425" width="1.85546875" style="154" customWidth="1"/>
    <col min="7426" max="7426" width="15.28515625" style="154" customWidth="1"/>
    <col min="7427" max="7427" width="1.42578125" style="154" customWidth="1"/>
    <col min="7428" max="7428" width="16.7109375" style="154" customWidth="1"/>
    <col min="7429" max="7429" width="1.42578125" style="154" customWidth="1"/>
    <col min="7430" max="7430" width="16.42578125" style="154" customWidth="1"/>
    <col min="7431" max="7431" width="10.140625" style="154"/>
    <col min="7432" max="7432" width="14.42578125" style="154" bestFit="1" customWidth="1"/>
    <col min="7433" max="7670" width="10.140625" style="154"/>
    <col min="7671" max="7671" width="3" style="154" customWidth="1"/>
    <col min="7672" max="7672" width="62.42578125" style="154" customWidth="1"/>
    <col min="7673" max="7673" width="1.42578125" style="154" customWidth="1"/>
    <col min="7674" max="7674" width="7.7109375" style="154" bestFit="1" customWidth="1"/>
    <col min="7675" max="7675" width="1.42578125" style="154" customWidth="1"/>
    <col min="7676" max="7676" width="15" style="154" customWidth="1"/>
    <col min="7677" max="7677" width="1.42578125" style="154" customWidth="1"/>
    <col min="7678" max="7678" width="18.140625" style="154" customWidth="1"/>
    <col min="7679" max="7679" width="1.42578125" style="154" customWidth="1"/>
    <col min="7680" max="7680" width="15" style="154" bestFit="1" customWidth="1"/>
    <col min="7681" max="7681" width="1.85546875" style="154" customWidth="1"/>
    <col min="7682" max="7682" width="15.28515625" style="154" customWidth="1"/>
    <col min="7683" max="7683" width="1.42578125" style="154" customWidth="1"/>
    <col min="7684" max="7684" width="16.7109375" style="154" customWidth="1"/>
    <col min="7685" max="7685" width="1.42578125" style="154" customWidth="1"/>
    <col min="7686" max="7686" width="16.42578125" style="154" customWidth="1"/>
    <col min="7687" max="7687" width="10.140625" style="154"/>
    <col min="7688" max="7688" width="14.42578125" style="154" bestFit="1" customWidth="1"/>
    <col min="7689" max="7926" width="10.140625" style="154"/>
    <col min="7927" max="7927" width="3" style="154" customWidth="1"/>
    <col min="7928" max="7928" width="62.42578125" style="154" customWidth="1"/>
    <col min="7929" max="7929" width="1.42578125" style="154" customWidth="1"/>
    <col min="7930" max="7930" width="7.7109375" style="154" bestFit="1" customWidth="1"/>
    <col min="7931" max="7931" width="1.42578125" style="154" customWidth="1"/>
    <col min="7932" max="7932" width="15" style="154" customWidth="1"/>
    <col min="7933" max="7933" width="1.42578125" style="154" customWidth="1"/>
    <col min="7934" max="7934" width="18.140625" style="154" customWidth="1"/>
    <col min="7935" max="7935" width="1.42578125" style="154" customWidth="1"/>
    <col min="7936" max="7936" width="15" style="154" bestFit="1" customWidth="1"/>
    <col min="7937" max="7937" width="1.85546875" style="154" customWidth="1"/>
    <col min="7938" max="7938" width="15.28515625" style="154" customWidth="1"/>
    <col min="7939" max="7939" width="1.42578125" style="154" customWidth="1"/>
    <col min="7940" max="7940" width="16.7109375" style="154" customWidth="1"/>
    <col min="7941" max="7941" width="1.42578125" style="154" customWidth="1"/>
    <col min="7942" max="7942" width="16.42578125" style="154" customWidth="1"/>
    <col min="7943" max="7943" width="10.140625" style="154"/>
    <col min="7944" max="7944" width="14.42578125" style="154" bestFit="1" customWidth="1"/>
    <col min="7945" max="8182" width="10.140625" style="154"/>
    <col min="8183" max="8183" width="3" style="154" customWidth="1"/>
    <col min="8184" max="8184" width="62.42578125" style="154" customWidth="1"/>
    <col min="8185" max="8185" width="1.42578125" style="154" customWidth="1"/>
    <col min="8186" max="8186" width="7.7109375" style="154" bestFit="1" customWidth="1"/>
    <col min="8187" max="8187" width="1.42578125" style="154" customWidth="1"/>
    <col min="8188" max="8188" width="15" style="154" customWidth="1"/>
    <col min="8189" max="8189" width="1.42578125" style="154" customWidth="1"/>
    <col min="8190" max="8190" width="18.140625" style="154" customWidth="1"/>
    <col min="8191" max="8191" width="1.42578125" style="154" customWidth="1"/>
    <col min="8192" max="8192" width="15" style="154" bestFit="1" customWidth="1"/>
    <col min="8193" max="8193" width="1.85546875" style="154" customWidth="1"/>
    <col min="8194" max="8194" width="15.28515625" style="154" customWidth="1"/>
    <col min="8195" max="8195" width="1.42578125" style="154" customWidth="1"/>
    <col min="8196" max="8196" width="16.7109375" style="154" customWidth="1"/>
    <col min="8197" max="8197" width="1.42578125" style="154" customWidth="1"/>
    <col min="8198" max="8198" width="16.42578125" style="154" customWidth="1"/>
    <col min="8199" max="8199" width="10.140625" style="154"/>
    <col min="8200" max="8200" width="14.42578125" style="154" bestFit="1" customWidth="1"/>
    <col min="8201" max="8438" width="10.140625" style="154"/>
    <col min="8439" max="8439" width="3" style="154" customWidth="1"/>
    <col min="8440" max="8440" width="62.42578125" style="154" customWidth="1"/>
    <col min="8441" max="8441" width="1.42578125" style="154" customWidth="1"/>
    <col min="8442" max="8442" width="7.7109375" style="154" bestFit="1" customWidth="1"/>
    <col min="8443" max="8443" width="1.42578125" style="154" customWidth="1"/>
    <col min="8444" max="8444" width="15" style="154" customWidth="1"/>
    <col min="8445" max="8445" width="1.42578125" style="154" customWidth="1"/>
    <col min="8446" max="8446" width="18.140625" style="154" customWidth="1"/>
    <col min="8447" max="8447" width="1.42578125" style="154" customWidth="1"/>
    <col min="8448" max="8448" width="15" style="154" bestFit="1" customWidth="1"/>
    <col min="8449" max="8449" width="1.85546875" style="154" customWidth="1"/>
    <col min="8450" max="8450" width="15.28515625" style="154" customWidth="1"/>
    <col min="8451" max="8451" width="1.42578125" style="154" customWidth="1"/>
    <col min="8452" max="8452" width="16.7109375" style="154" customWidth="1"/>
    <col min="8453" max="8453" width="1.42578125" style="154" customWidth="1"/>
    <col min="8454" max="8454" width="16.42578125" style="154" customWidth="1"/>
    <col min="8455" max="8455" width="10.140625" style="154"/>
    <col min="8456" max="8456" width="14.42578125" style="154" bestFit="1" customWidth="1"/>
    <col min="8457" max="8694" width="10.140625" style="154"/>
    <col min="8695" max="8695" width="3" style="154" customWidth="1"/>
    <col min="8696" max="8696" width="62.42578125" style="154" customWidth="1"/>
    <col min="8697" max="8697" width="1.42578125" style="154" customWidth="1"/>
    <col min="8698" max="8698" width="7.7109375" style="154" bestFit="1" customWidth="1"/>
    <col min="8699" max="8699" width="1.42578125" style="154" customWidth="1"/>
    <col min="8700" max="8700" width="15" style="154" customWidth="1"/>
    <col min="8701" max="8701" width="1.42578125" style="154" customWidth="1"/>
    <col min="8702" max="8702" width="18.140625" style="154" customWidth="1"/>
    <col min="8703" max="8703" width="1.42578125" style="154" customWidth="1"/>
    <col min="8704" max="8704" width="15" style="154" bestFit="1" customWidth="1"/>
    <col min="8705" max="8705" width="1.85546875" style="154" customWidth="1"/>
    <col min="8706" max="8706" width="15.28515625" style="154" customWidth="1"/>
    <col min="8707" max="8707" width="1.42578125" style="154" customWidth="1"/>
    <col min="8708" max="8708" width="16.7109375" style="154" customWidth="1"/>
    <col min="8709" max="8709" width="1.42578125" style="154" customWidth="1"/>
    <col min="8710" max="8710" width="16.42578125" style="154" customWidth="1"/>
    <col min="8711" max="8711" width="10.140625" style="154"/>
    <col min="8712" max="8712" width="14.42578125" style="154" bestFit="1" customWidth="1"/>
    <col min="8713" max="8950" width="10.140625" style="154"/>
    <col min="8951" max="8951" width="3" style="154" customWidth="1"/>
    <col min="8952" max="8952" width="62.42578125" style="154" customWidth="1"/>
    <col min="8953" max="8953" width="1.42578125" style="154" customWidth="1"/>
    <col min="8954" max="8954" width="7.7109375" style="154" bestFit="1" customWidth="1"/>
    <col min="8955" max="8955" width="1.42578125" style="154" customWidth="1"/>
    <col min="8956" max="8956" width="15" style="154" customWidth="1"/>
    <col min="8957" max="8957" width="1.42578125" style="154" customWidth="1"/>
    <col min="8958" max="8958" width="18.140625" style="154" customWidth="1"/>
    <col min="8959" max="8959" width="1.42578125" style="154" customWidth="1"/>
    <col min="8960" max="8960" width="15" style="154" bestFit="1" customWidth="1"/>
    <col min="8961" max="8961" width="1.85546875" style="154" customWidth="1"/>
    <col min="8962" max="8962" width="15.28515625" style="154" customWidth="1"/>
    <col min="8963" max="8963" width="1.42578125" style="154" customWidth="1"/>
    <col min="8964" max="8964" width="16.7109375" style="154" customWidth="1"/>
    <col min="8965" max="8965" width="1.42578125" style="154" customWidth="1"/>
    <col min="8966" max="8966" width="16.42578125" style="154" customWidth="1"/>
    <col min="8967" max="8967" width="10.140625" style="154"/>
    <col min="8968" max="8968" width="14.42578125" style="154" bestFit="1" customWidth="1"/>
    <col min="8969" max="9206" width="10.140625" style="154"/>
    <col min="9207" max="9207" width="3" style="154" customWidth="1"/>
    <col min="9208" max="9208" width="62.42578125" style="154" customWidth="1"/>
    <col min="9209" max="9209" width="1.42578125" style="154" customWidth="1"/>
    <col min="9210" max="9210" width="7.7109375" style="154" bestFit="1" customWidth="1"/>
    <col min="9211" max="9211" width="1.42578125" style="154" customWidth="1"/>
    <col min="9212" max="9212" width="15" style="154" customWidth="1"/>
    <col min="9213" max="9213" width="1.42578125" style="154" customWidth="1"/>
    <col min="9214" max="9214" width="18.140625" style="154" customWidth="1"/>
    <col min="9215" max="9215" width="1.42578125" style="154" customWidth="1"/>
    <col min="9216" max="9216" width="15" style="154" bestFit="1" customWidth="1"/>
    <col min="9217" max="9217" width="1.85546875" style="154" customWidth="1"/>
    <col min="9218" max="9218" width="15.28515625" style="154" customWidth="1"/>
    <col min="9219" max="9219" width="1.42578125" style="154" customWidth="1"/>
    <col min="9220" max="9220" width="16.7109375" style="154" customWidth="1"/>
    <col min="9221" max="9221" width="1.42578125" style="154" customWidth="1"/>
    <col min="9222" max="9222" width="16.42578125" style="154" customWidth="1"/>
    <col min="9223" max="9223" width="10.140625" style="154"/>
    <col min="9224" max="9224" width="14.42578125" style="154" bestFit="1" customWidth="1"/>
    <col min="9225" max="9462" width="10.140625" style="154"/>
    <col min="9463" max="9463" width="3" style="154" customWidth="1"/>
    <col min="9464" max="9464" width="62.42578125" style="154" customWidth="1"/>
    <col min="9465" max="9465" width="1.42578125" style="154" customWidth="1"/>
    <col min="9466" max="9466" width="7.7109375" style="154" bestFit="1" customWidth="1"/>
    <col min="9467" max="9467" width="1.42578125" style="154" customWidth="1"/>
    <col min="9468" max="9468" width="15" style="154" customWidth="1"/>
    <col min="9469" max="9469" width="1.42578125" style="154" customWidth="1"/>
    <col min="9470" max="9470" width="18.140625" style="154" customWidth="1"/>
    <col min="9471" max="9471" width="1.42578125" style="154" customWidth="1"/>
    <col min="9472" max="9472" width="15" style="154" bestFit="1" customWidth="1"/>
    <col min="9473" max="9473" width="1.85546875" style="154" customWidth="1"/>
    <col min="9474" max="9474" width="15.28515625" style="154" customWidth="1"/>
    <col min="9475" max="9475" width="1.42578125" style="154" customWidth="1"/>
    <col min="9476" max="9476" width="16.7109375" style="154" customWidth="1"/>
    <col min="9477" max="9477" width="1.42578125" style="154" customWidth="1"/>
    <col min="9478" max="9478" width="16.42578125" style="154" customWidth="1"/>
    <col min="9479" max="9479" width="10.140625" style="154"/>
    <col min="9480" max="9480" width="14.42578125" style="154" bestFit="1" customWidth="1"/>
    <col min="9481" max="9718" width="10.140625" style="154"/>
    <col min="9719" max="9719" width="3" style="154" customWidth="1"/>
    <col min="9720" max="9720" width="62.42578125" style="154" customWidth="1"/>
    <col min="9721" max="9721" width="1.42578125" style="154" customWidth="1"/>
    <col min="9722" max="9722" width="7.7109375" style="154" bestFit="1" customWidth="1"/>
    <col min="9723" max="9723" width="1.42578125" style="154" customWidth="1"/>
    <col min="9724" max="9724" width="15" style="154" customWidth="1"/>
    <col min="9725" max="9725" width="1.42578125" style="154" customWidth="1"/>
    <col min="9726" max="9726" width="18.140625" style="154" customWidth="1"/>
    <col min="9727" max="9727" width="1.42578125" style="154" customWidth="1"/>
    <col min="9728" max="9728" width="15" style="154" bestFit="1" customWidth="1"/>
    <col min="9729" max="9729" width="1.85546875" style="154" customWidth="1"/>
    <col min="9730" max="9730" width="15.28515625" style="154" customWidth="1"/>
    <col min="9731" max="9731" width="1.42578125" style="154" customWidth="1"/>
    <col min="9732" max="9732" width="16.7109375" style="154" customWidth="1"/>
    <col min="9733" max="9733" width="1.42578125" style="154" customWidth="1"/>
    <col min="9734" max="9734" width="16.42578125" style="154" customWidth="1"/>
    <col min="9735" max="9735" width="10.140625" style="154"/>
    <col min="9736" max="9736" width="14.42578125" style="154" bestFit="1" customWidth="1"/>
    <col min="9737" max="9974" width="10.140625" style="154"/>
    <col min="9975" max="9975" width="3" style="154" customWidth="1"/>
    <col min="9976" max="9976" width="62.42578125" style="154" customWidth="1"/>
    <col min="9977" max="9977" width="1.42578125" style="154" customWidth="1"/>
    <col min="9978" max="9978" width="7.7109375" style="154" bestFit="1" customWidth="1"/>
    <col min="9979" max="9979" width="1.42578125" style="154" customWidth="1"/>
    <col min="9980" max="9980" width="15" style="154" customWidth="1"/>
    <col min="9981" max="9981" width="1.42578125" style="154" customWidth="1"/>
    <col min="9982" max="9982" width="18.140625" style="154" customWidth="1"/>
    <col min="9983" max="9983" width="1.42578125" style="154" customWidth="1"/>
    <col min="9984" max="9984" width="15" style="154" bestFit="1" customWidth="1"/>
    <col min="9985" max="9985" width="1.85546875" style="154" customWidth="1"/>
    <col min="9986" max="9986" width="15.28515625" style="154" customWidth="1"/>
    <col min="9987" max="9987" width="1.42578125" style="154" customWidth="1"/>
    <col min="9988" max="9988" width="16.7109375" style="154" customWidth="1"/>
    <col min="9989" max="9989" width="1.42578125" style="154" customWidth="1"/>
    <col min="9990" max="9990" width="16.42578125" style="154" customWidth="1"/>
    <col min="9991" max="9991" width="10.140625" style="154"/>
    <col min="9992" max="9992" width="14.42578125" style="154" bestFit="1" customWidth="1"/>
    <col min="9993" max="10230" width="10.140625" style="154"/>
    <col min="10231" max="10231" width="3" style="154" customWidth="1"/>
    <col min="10232" max="10232" width="62.42578125" style="154" customWidth="1"/>
    <col min="10233" max="10233" width="1.42578125" style="154" customWidth="1"/>
    <col min="10234" max="10234" width="7.7109375" style="154" bestFit="1" customWidth="1"/>
    <col min="10235" max="10235" width="1.42578125" style="154" customWidth="1"/>
    <col min="10236" max="10236" width="15" style="154" customWidth="1"/>
    <col min="10237" max="10237" width="1.42578125" style="154" customWidth="1"/>
    <col min="10238" max="10238" width="18.140625" style="154" customWidth="1"/>
    <col min="10239" max="10239" width="1.42578125" style="154" customWidth="1"/>
    <col min="10240" max="10240" width="15" style="154" bestFit="1" customWidth="1"/>
    <col min="10241" max="10241" width="1.85546875" style="154" customWidth="1"/>
    <col min="10242" max="10242" width="15.28515625" style="154" customWidth="1"/>
    <col min="10243" max="10243" width="1.42578125" style="154" customWidth="1"/>
    <col min="10244" max="10244" width="16.7109375" style="154" customWidth="1"/>
    <col min="10245" max="10245" width="1.42578125" style="154" customWidth="1"/>
    <col min="10246" max="10246" width="16.42578125" style="154" customWidth="1"/>
    <col min="10247" max="10247" width="10.140625" style="154"/>
    <col min="10248" max="10248" width="14.42578125" style="154" bestFit="1" customWidth="1"/>
    <col min="10249" max="10486" width="10.140625" style="154"/>
    <col min="10487" max="10487" width="3" style="154" customWidth="1"/>
    <col min="10488" max="10488" width="62.42578125" style="154" customWidth="1"/>
    <col min="10489" max="10489" width="1.42578125" style="154" customWidth="1"/>
    <col min="10490" max="10490" width="7.7109375" style="154" bestFit="1" customWidth="1"/>
    <col min="10491" max="10491" width="1.42578125" style="154" customWidth="1"/>
    <col min="10492" max="10492" width="15" style="154" customWidth="1"/>
    <col min="10493" max="10493" width="1.42578125" style="154" customWidth="1"/>
    <col min="10494" max="10494" width="18.140625" style="154" customWidth="1"/>
    <col min="10495" max="10495" width="1.42578125" style="154" customWidth="1"/>
    <col min="10496" max="10496" width="15" style="154" bestFit="1" customWidth="1"/>
    <col min="10497" max="10497" width="1.85546875" style="154" customWidth="1"/>
    <col min="10498" max="10498" width="15.28515625" style="154" customWidth="1"/>
    <col min="10499" max="10499" width="1.42578125" style="154" customWidth="1"/>
    <col min="10500" max="10500" width="16.7109375" style="154" customWidth="1"/>
    <col min="10501" max="10501" width="1.42578125" style="154" customWidth="1"/>
    <col min="10502" max="10502" width="16.42578125" style="154" customWidth="1"/>
    <col min="10503" max="10503" width="10.140625" style="154"/>
    <col min="10504" max="10504" width="14.42578125" style="154" bestFit="1" customWidth="1"/>
    <col min="10505" max="10742" width="10.140625" style="154"/>
    <col min="10743" max="10743" width="3" style="154" customWidth="1"/>
    <col min="10744" max="10744" width="62.42578125" style="154" customWidth="1"/>
    <col min="10745" max="10745" width="1.42578125" style="154" customWidth="1"/>
    <col min="10746" max="10746" width="7.7109375" style="154" bestFit="1" customWidth="1"/>
    <col min="10747" max="10747" width="1.42578125" style="154" customWidth="1"/>
    <col min="10748" max="10748" width="15" style="154" customWidth="1"/>
    <col min="10749" max="10749" width="1.42578125" style="154" customWidth="1"/>
    <col min="10750" max="10750" width="18.140625" style="154" customWidth="1"/>
    <col min="10751" max="10751" width="1.42578125" style="154" customWidth="1"/>
    <col min="10752" max="10752" width="15" style="154" bestFit="1" customWidth="1"/>
    <col min="10753" max="10753" width="1.85546875" style="154" customWidth="1"/>
    <col min="10754" max="10754" width="15.28515625" style="154" customWidth="1"/>
    <col min="10755" max="10755" width="1.42578125" style="154" customWidth="1"/>
    <col min="10756" max="10756" width="16.7109375" style="154" customWidth="1"/>
    <col min="10757" max="10757" width="1.42578125" style="154" customWidth="1"/>
    <col min="10758" max="10758" width="16.42578125" style="154" customWidth="1"/>
    <col min="10759" max="10759" width="10.140625" style="154"/>
    <col min="10760" max="10760" width="14.42578125" style="154" bestFit="1" customWidth="1"/>
    <col min="10761" max="10998" width="10.140625" style="154"/>
    <col min="10999" max="10999" width="3" style="154" customWidth="1"/>
    <col min="11000" max="11000" width="62.42578125" style="154" customWidth="1"/>
    <col min="11001" max="11001" width="1.42578125" style="154" customWidth="1"/>
    <col min="11002" max="11002" width="7.7109375" style="154" bestFit="1" customWidth="1"/>
    <col min="11003" max="11003" width="1.42578125" style="154" customWidth="1"/>
    <col min="11004" max="11004" width="15" style="154" customWidth="1"/>
    <col min="11005" max="11005" width="1.42578125" style="154" customWidth="1"/>
    <col min="11006" max="11006" width="18.140625" style="154" customWidth="1"/>
    <col min="11007" max="11007" width="1.42578125" style="154" customWidth="1"/>
    <col min="11008" max="11008" width="15" style="154" bestFit="1" customWidth="1"/>
    <col min="11009" max="11009" width="1.85546875" style="154" customWidth="1"/>
    <col min="11010" max="11010" width="15.28515625" style="154" customWidth="1"/>
    <col min="11011" max="11011" width="1.42578125" style="154" customWidth="1"/>
    <col min="11012" max="11012" width="16.7109375" style="154" customWidth="1"/>
    <col min="11013" max="11013" width="1.42578125" style="154" customWidth="1"/>
    <col min="11014" max="11014" width="16.42578125" style="154" customWidth="1"/>
    <col min="11015" max="11015" width="10.140625" style="154"/>
    <col min="11016" max="11016" width="14.42578125" style="154" bestFit="1" customWidth="1"/>
    <col min="11017" max="11254" width="10.140625" style="154"/>
    <col min="11255" max="11255" width="3" style="154" customWidth="1"/>
    <col min="11256" max="11256" width="62.42578125" style="154" customWidth="1"/>
    <col min="11257" max="11257" width="1.42578125" style="154" customWidth="1"/>
    <col min="11258" max="11258" width="7.7109375" style="154" bestFit="1" customWidth="1"/>
    <col min="11259" max="11259" width="1.42578125" style="154" customWidth="1"/>
    <col min="11260" max="11260" width="15" style="154" customWidth="1"/>
    <col min="11261" max="11261" width="1.42578125" style="154" customWidth="1"/>
    <col min="11262" max="11262" width="18.140625" style="154" customWidth="1"/>
    <col min="11263" max="11263" width="1.42578125" style="154" customWidth="1"/>
    <col min="11264" max="11264" width="15" style="154" bestFit="1" customWidth="1"/>
    <col min="11265" max="11265" width="1.85546875" style="154" customWidth="1"/>
    <col min="11266" max="11266" width="15.28515625" style="154" customWidth="1"/>
    <col min="11267" max="11267" width="1.42578125" style="154" customWidth="1"/>
    <col min="11268" max="11268" width="16.7109375" style="154" customWidth="1"/>
    <col min="11269" max="11269" width="1.42578125" style="154" customWidth="1"/>
    <col min="11270" max="11270" width="16.42578125" style="154" customWidth="1"/>
    <col min="11271" max="11271" width="10.140625" style="154"/>
    <col min="11272" max="11272" width="14.42578125" style="154" bestFit="1" customWidth="1"/>
    <col min="11273" max="11510" width="10.140625" style="154"/>
    <col min="11511" max="11511" width="3" style="154" customWidth="1"/>
    <col min="11512" max="11512" width="62.42578125" style="154" customWidth="1"/>
    <col min="11513" max="11513" width="1.42578125" style="154" customWidth="1"/>
    <col min="11514" max="11514" width="7.7109375" style="154" bestFit="1" customWidth="1"/>
    <col min="11515" max="11515" width="1.42578125" style="154" customWidth="1"/>
    <col min="11516" max="11516" width="15" style="154" customWidth="1"/>
    <col min="11517" max="11517" width="1.42578125" style="154" customWidth="1"/>
    <col min="11518" max="11518" width="18.140625" style="154" customWidth="1"/>
    <col min="11519" max="11519" width="1.42578125" style="154" customWidth="1"/>
    <col min="11520" max="11520" width="15" style="154" bestFit="1" customWidth="1"/>
    <col min="11521" max="11521" width="1.85546875" style="154" customWidth="1"/>
    <col min="11522" max="11522" width="15.28515625" style="154" customWidth="1"/>
    <col min="11523" max="11523" width="1.42578125" style="154" customWidth="1"/>
    <col min="11524" max="11524" width="16.7109375" style="154" customWidth="1"/>
    <col min="11525" max="11525" width="1.42578125" style="154" customWidth="1"/>
    <col min="11526" max="11526" width="16.42578125" style="154" customWidth="1"/>
    <col min="11527" max="11527" width="10.140625" style="154"/>
    <col min="11528" max="11528" width="14.42578125" style="154" bestFit="1" customWidth="1"/>
    <col min="11529" max="11766" width="10.140625" style="154"/>
    <col min="11767" max="11767" width="3" style="154" customWidth="1"/>
    <col min="11768" max="11768" width="62.42578125" style="154" customWidth="1"/>
    <col min="11769" max="11769" width="1.42578125" style="154" customWidth="1"/>
    <col min="11770" max="11770" width="7.7109375" style="154" bestFit="1" customWidth="1"/>
    <col min="11771" max="11771" width="1.42578125" style="154" customWidth="1"/>
    <col min="11772" max="11772" width="15" style="154" customWidth="1"/>
    <col min="11773" max="11773" width="1.42578125" style="154" customWidth="1"/>
    <col min="11774" max="11774" width="18.140625" style="154" customWidth="1"/>
    <col min="11775" max="11775" width="1.42578125" style="154" customWidth="1"/>
    <col min="11776" max="11776" width="15" style="154" bestFit="1" customWidth="1"/>
    <col min="11777" max="11777" width="1.85546875" style="154" customWidth="1"/>
    <col min="11778" max="11778" width="15.28515625" style="154" customWidth="1"/>
    <col min="11779" max="11779" width="1.42578125" style="154" customWidth="1"/>
    <col min="11780" max="11780" width="16.7109375" style="154" customWidth="1"/>
    <col min="11781" max="11781" width="1.42578125" style="154" customWidth="1"/>
    <col min="11782" max="11782" width="16.42578125" style="154" customWidth="1"/>
    <col min="11783" max="11783" width="10.140625" style="154"/>
    <col min="11784" max="11784" width="14.42578125" style="154" bestFit="1" customWidth="1"/>
    <col min="11785" max="12022" width="10.140625" style="154"/>
    <col min="12023" max="12023" width="3" style="154" customWidth="1"/>
    <col min="12024" max="12024" width="62.42578125" style="154" customWidth="1"/>
    <col min="12025" max="12025" width="1.42578125" style="154" customWidth="1"/>
    <col min="12026" max="12026" width="7.7109375" style="154" bestFit="1" customWidth="1"/>
    <col min="12027" max="12027" width="1.42578125" style="154" customWidth="1"/>
    <col min="12028" max="12028" width="15" style="154" customWidth="1"/>
    <col min="12029" max="12029" width="1.42578125" style="154" customWidth="1"/>
    <col min="12030" max="12030" width="18.140625" style="154" customWidth="1"/>
    <col min="12031" max="12031" width="1.42578125" style="154" customWidth="1"/>
    <col min="12032" max="12032" width="15" style="154" bestFit="1" customWidth="1"/>
    <col min="12033" max="12033" width="1.85546875" style="154" customWidth="1"/>
    <col min="12034" max="12034" width="15.28515625" style="154" customWidth="1"/>
    <col min="12035" max="12035" width="1.42578125" style="154" customWidth="1"/>
    <col min="12036" max="12036" width="16.7109375" style="154" customWidth="1"/>
    <col min="12037" max="12037" width="1.42578125" style="154" customWidth="1"/>
    <col min="12038" max="12038" width="16.42578125" style="154" customWidth="1"/>
    <col min="12039" max="12039" width="10.140625" style="154"/>
    <col min="12040" max="12040" width="14.42578125" style="154" bestFit="1" customWidth="1"/>
    <col min="12041" max="12278" width="10.140625" style="154"/>
    <col min="12279" max="12279" width="3" style="154" customWidth="1"/>
    <col min="12280" max="12280" width="62.42578125" style="154" customWidth="1"/>
    <col min="12281" max="12281" width="1.42578125" style="154" customWidth="1"/>
    <col min="12282" max="12282" width="7.7109375" style="154" bestFit="1" customWidth="1"/>
    <col min="12283" max="12283" width="1.42578125" style="154" customWidth="1"/>
    <col min="12284" max="12284" width="15" style="154" customWidth="1"/>
    <col min="12285" max="12285" width="1.42578125" style="154" customWidth="1"/>
    <col min="12286" max="12286" width="18.140625" style="154" customWidth="1"/>
    <col min="12287" max="12287" width="1.42578125" style="154" customWidth="1"/>
    <col min="12288" max="12288" width="15" style="154" bestFit="1" customWidth="1"/>
    <col min="12289" max="12289" width="1.85546875" style="154" customWidth="1"/>
    <col min="12290" max="12290" width="15.28515625" style="154" customWidth="1"/>
    <col min="12291" max="12291" width="1.42578125" style="154" customWidth="1"/>
    <col min="12292" max="12292" width="16.7109375" style="154" customWidth="1"/>
    <col min="12293" max="12293" width="1.42578125" style="154" customWidth="1"/>
    <col min="12294" max="12294" width="16.42578125" style="154" customWidth="1"/>
    <col min="12295" max="12295" width="10.140625" style="154"/>
    <col min="12296" max="12296" width="14.42578125" style="154" bestFit="1" customWidth="1"/>
    <col min="12297" max="12534" width="10.140625" style="154"/>
    <col min="12535" max="12535" width="3" style="154" customWidth="1"/>
    <col min="12536" max="12536" width="62.42578125" style="154" customWidth="1"/>
    <col min="12537" max="12537" width="1.42578125" style="154" customWidth="1"/>
    <col min="12538" max="12538" width="7.7109375" style="154" bestFit="1" customWidth="1"/>
    <col min="12539" max="12539" width="1.42578125" style="154" customWidth="1"/>
    <col min="12540" max="12540" width="15" style="154" customWidth="1"/>
    <col min="12541" max="12541" width="1.42578125" style="154" customWidth="1"/>
    <col min="12542" max="12542" width="18.140625" style="154" customWidth="1"/>
    <col min="12543" max="12543" width="1.42578125" style="154" customWidth="1"/>
    <col min="12544" max="12544" width="15" style="154" bestFit="1" customWidth="1"/>
    <col min="12545" max="12545" width="1.85546875" style="154" customWidth="1"/>
    <col min="12546" max="12546" width="15.28515625" style="154" customWidth="1"/>
    <col min="12547" max="12547" width="1.42578125" style="154" customWidth="1"/>
    <col min="12548" max="12548" width="16.7109375" style="154" customWidth="1"/>
    <col min="12549" max="12549" width="1.42578125" style="154" customWidth="1"/>
    <col min="12550" max="12550" width="16.42578125" style="154" customWidth="1"/>
    <col min="12551" max="12551" width="10.140625" style="154"/>
    <col min="12552" max="12552" width="14.42578125" style="154" bestFit="1" customWidth="1"/>
    <col min="12553" max="12790" width="10.140625" style="154"/>
    <col min="12791" max="12791" width="3" style="154" customWidth="1"/>
    <col min="12792" max="12792" width="62.42578125" style="154" customWidth="1"/>
    <col min="12793" max="12793" width="1.42578125" style="154" customWidth="1"/>
    <col min="12794" max="12794" width="7.7109375" style="154" bestFit="1" customWidth="1"/>
    <col min="12795" max="12795" width="1.42578125" style="154" customWidth="1"/>
    <col min="12796" max="12796" width="15" style="154" customWidth="1"/>
    <col min="12797" max="12797" width="1.42578125" style="154" customWidth="1"/>
    <col min="12798" max="12798" width="18.140625" style="154" customWidth="1"/>
    <col min="12799" max="12799" width="1.42578125" style="154" customWidth="1"/>
    <col min="12800" max="12800" width="15" style="154" bestFit="1" customWidth="1"/>
    <col min="12801" max="12801" width="1.85546875" style="154" customWidth="1"/>
    <col min="12802" max="12802" width="15.28515625" style="154" customWidth="1"/>
    <col min="12803" max="12803" width="1.42578125" style="154" customWidth="1"/>
    <col min="12804" max="12804" width="16.7109375" style="154" customWidth="1"/>
    <col min="12805" max="12805" width="1.42578125" style="154" customWidth="1"/>
    <col min="12806" max="12806" width="16.42578125" style="154" customWidth="1"/>
    <col min="12807" max="12807" width="10.140625" style="154"/>
    <col min="12808" max="12808" width="14.42578125" style="154" bestFit="1" customWidth="1"/>
    <col min="12809" max="13046" width="10.140625" style="154"/>
    <col min="13047" max="13047" width="3" style="154" customWidth="1"/>
    <col min="13048" max="13048" width="62.42578125" style="154" customWidth="1"/>
    <col min="13049" max="13049" width="1.42578125" style="154" customWidth="1"/>
    <col min="13050" max="13050" width="7.7109375" style="154" bestFit="1" customWidth="1"/>
    <col min="13051" max="13051" width="1.42578125" style="154" customWidth="1"/>
    <col min="13052" max="13052" width="15" style="154" customWidth="1"/>
    <col min="13053" max="13053" width="1.42578125" style="154" customWidth="1"/>
    <col min="13054" max="13054" width="18.140625" style="154" customWidth="1"/>
    <col min="13055" max="13055" width="1.42578125" style="154" customWidth="1"/>
    <col min="13056" max="13056" width="15" style="154" bestFit="1" customWidth="1"/>
    <col min="13057" max="13057" width="1.85546875" style="154" customWidth="1"/>
    <col min="13058" max="13058" width="15.28515625" style="154" customWidth="1"/>
    <col min="13059" max="13059" width="1.42578125" style="154" customWidth="1"/>
    <col min="13060" max="13060" width="16.7109375" style="154" customWidth="1"/>
    <col min="13061" max="13061" width="1.42578125" style="154" customWidth="1"/>
    <col min="13062" max="13062" width="16.42578125" style="154" customWidth="1"/>
    <col min="13063" max="13063" width="10.140625" style="154"/>
    <col min="13064" max="13064" width="14.42578125" style="154" bestFit="1" customWidth="1"/>
    <col min="13065" max="13302" width="10.140625" style="154"/>
    <col min="13303" max="13303" width="3" style="154" customWidth="1"/>
    <col min="13304" max="13304" width="62.42578125" style="154" customWidth="1"/>
    <col min="13305" max="13305" width="1.42578125" style="154" customWidth="1"/>
    <col min="13306" max="13306" width="7.7109375" style="154" bestFit="1" customWidth="1"/>
    <col min="13307" max="13307" width="1.42578125" style="154" customWidth="1"/>
    <col min="13308" max="13308" width="15" style="154" customWidth="1"/>
    <col min="13309" max="13309" width="1.42578125" style="154" customWidth="1"/>
    <col min="13310" max="13310" width="18.140625" style="154" customWidth="1"/>
    <col min="13311" max="13311" width="1.42578125" style="154" customWidth="1"/>
    <col min="13312" max="13312" width="15" style="154" bestFit="1" customWidth="1"/>
    <col min="13313" max="13313" width="1.85546875" style="154" customWidth="1"/>
    <col min="13314" max="13314" width="15.28515625" style="154" customWidth="1"/>
    <col min="13315" max="13315" width="1.42578125" style="154" customWidth="1"/>
    <col min="13316" max="13316" width="16.7109375" style="154" customWidth="1"/>
    <col min="13317" max="13317" width="1.42578125" style="154" customWidth="1"/>
    <col min="13318" max="13318" width="16.42578125" style="154" customWidth="1"/>
    <col min="13319" max="13319" width="10.140625" style="154"/>
    <col min="13320" max="13320" width="14.42578125" style="154" bestFit="1" customWidth="1"/>
    <col min="13321" max="13558" width="10.140625" style="154"/>
    <col min="13559" max="13559" width="3" style="154" customWidth="1"/>
    <col min="13560" max="13560" width="62.42578125" style="154" customWidth="1"/>
    <col min="13561" max="13561" width="1.42578125" style="154" customWidth="1"/>
    <col min="13562" max="13562" width="7.7109375" style="154" bestFit="1" customWidth="1"/>
    <col min="13563" max="13563" width="1.42578125" style="154" customWidth="1"/>
    <col min="13564" max="13564" width="15" style="154" customWidth="1"/>
    <col min="13565" max="13565" width="1.42578125" style="154" customWidth="1"/>
    <col min="13566" max="13566" width="18.140625" style="154" customWidth="1"/>
    <col min="13567" max="13567" width="1.42578125" style="154" customWidth="1"/>
    <col min="13568" max="13568" width="15" style="154" bestFit="1" customWidth="1"/>
    <col min="13569" max="13569" width="1.85546875" style="154" customWidth="1"/>
    <col min="13570" max="13570" width="15.28515625" style="154" customWidth="1"/>
    <col min="13571" max="13571" width="1.42578125" style="154" customWidth="1"/>
    <col min="13572" max="13572" width="16.7109375" style="154" customWidth="1"/>
    <col min="13573" max="13573" width="1.42578125" style="154" customWidth="1"/>
    <col min="13574" max="13574" width="16.42578125" style="154" customWidth="1"/>
    <col min="13575" max="13575" width="10.140625" style="154"/>
    <col min="13576" max="13576" width="14.42578125" style="154" bestFit="1" customWidth="1"/>
    <col min="13577" max="13814" width="10.140625" style="154"/>
    <col min="13815" max="13815" width="3" style="154" customWidth="1"/>
    <col min="13816" max="13816" width="62.42578125" style="154" customWidth="1"/>
    <col min="13817" max="13817" width="1.42578125" style="154" customWidth="1"/>
    <col min="13818" max="13818" width="7.7109375" style="154" bestFit="1" customWidth="1"/>
    <col min="13819" max="13819" width="1.42578125" style="154" customWidth="1"/>
    <col min="13820" max="13820" width="15" style="154" customWidth="1"/>
    <col min="13821" max="13821" width="1.42578125" style="154" customWidth="1"/>
    <col min="13822" max="13822" width="18.140625" style="154" customWidth="1"/>
    <col min="13823" max="13823" width="1.42578125" style="154" customWidth="1"/>
    <col min="13824" max="13824" width="15" style="154" bestFit="1" customWidth="1"/>
    <col min="13825" max="13825" width="1.85546875" style="154" customWidth="1"/>
    <col min="13826" max="13826" width="15.28515625" style="154" customWidth="1"/>
    <col min="13827" max="13827" width="1.42578125" style="154" customWidth="1"/>
    <col min="13828" max="13828" width="16.7109375" style="154" customWidth="1"/>
    <col min="13829" max="13829" width="1.42578125" style="154" customWidth="1"/>
    <col min="13830" max="13830" width="16.42578125" style="154" customWidth="1"/>
    <col min="13831" max="13831" width="10.140625" style="154"/>
    <col min="13832" max="13832" width="14.42578125" style="154" bestFit="1" customWidth="1"/>
    <col min="13833" max="14070" width="10.140625" style="154"/>
    <col min="14071" max="14071" width="3" style="154" customWidth="1"/>
    <col min="14072" max="14072" width="62.42578125" style="154" customWidth="1"/>
    <col min="14073" max="14073" width="1.42578125" style="154" customWidth="1"/>
    <col min="14074" max="14074" width="7.7109375" style="154" bestFit="1" customWidth="1"/>
    <col min="14075" max="14075" width="1.42578125" style="154" customWidth="1"/>
    <col min="14076" max="14076" width="15" style="154" customWidth="1"/>
    <col min="14077" max="14077" width="1.42578125" style="154" customWidth="1"/>
    <col min="14078" max="14078" width="18.140625" style="154" customWidth="1"/>
    <col min="14079" max="14079" width="1.42578125" style="154" customWidth="1"/>
    <col min="14080" max="14080" width="15" style="154" bestFit="1" customWidth="1"/>
    <col min="14081" max="14081" width="1.85546875" style="154" customWidth="1"/>
    <col min="14082" max="14082" width="15.28515625" style="154" customWidth="1"/>
    <col min="14083" max="14083" width="1.42578125" style="154" customWidth="1"/>
    <col min="14084" max="14084" width="16.7109375" style="154" customWidth="1"/>
    <col min="14085" max="14085" width="1.42578125" style="154" customWidth="1"/>
    <col min="14086" max="14086" width="16.42578125" style="154" customWidth="1"/>
    <col min="14087" max="14087" width="10.140625" style="154"/>
    <col min="14088" max="14088" width="14.42578125" style="154" bestFit="1" customWidth="1"/>
    <col min="14089" max="14326" width="10.140625" style="154"/>
    <col min="14327" max="14327" width="3" style="154" customWidth="1"/>
    <col min="14328" max="14328" width="62.42578125" style="154" customWidth="1"/>
    <col min="14329" max="14329" width="1.42578125" style="154" customWidth="1"/>
    <col min="14330" max="14330" width="7.7109375" style="154" bestFit="1" customWidth="1"/>
    <col min="14331" max="14331" width="1.42578125" style="154" customWidth="1"/>
    <col min="14332" max="14332" width="15" style="154" customWidth="1"/>
    <col min="14333" max="14333" width="1.42578125" style="154" customWidth="1"/>
    <col min="14334" max="14334" width="18.140625" style="154" customWidth="1"/>
    <col min="14335" max="14335" width="1.42578125" style="154" customWidth="1"/>
    <col min="14336" max="14336" width="15" style="154" bestFit="1" customWidth="1"/>
    <col min="14337" max="14337" width="1.85546875" style="154" customWidth="1"/>
    <col min="14338" max="14338" width="15.28515625" style="154" customWidth="1"/>
    <col min="14339" max="14339" width="1.42578125" style="154" customWidth="1"/>
    <col min="14340" max="14340" width="16.7109375" style="154" customWidth="1"/>
    <col min="14341" max="14341" width="1.42578125" style="154" customWidth="1"/>
    <col min="14342" max="14342" width="16.42578125" style="154" customWidth="1"/>
    <col min="14343" max="14343" width="10.140625" style="154"/>
    <col min="14344" max="14344" width="14.42578125" style="154" bestFit="1" customWidth="1"/>
    <col min="14345" max="14582" width="10.140625" style="154"/>
    <col min="14583" max="14583" width="3" style="154" customWidth="1"/>
    <col min="14584" max="14584" width="62.42578125" style="154" customWidth="1"/>
    <col min="14585" max="14585" width="1.42578125" style="154" customWidth="1"/>
    <col min="14586" max="14586" width="7.7109375" style="154" bestFit="1" customWidth="1"/>
    <col min="14587" max="14587" width="1.42578125" style="154" customWidth="1"/>
    <col min="14588" max="14588" width="15" style="154" customWidth="1"/>
    <col min="14589" max="14589" width="1.42578125" style="154" customWidth="1"/>
    <col min="14590" max="14590" width="18.140625" style="154" customWidth="1"/>
    <col min="14591" max="14591" width="1.42578125" style="154" customWidth="1"/>
    <col min="14592" max="14592" width="15" style="154" bestFit="1" customWidth="1"/>
    <col min="14593" max="14593" width="1.85546875" style="154" customWidth="1"/>
    <col min="14594" max="14594" width="15.28515625" style="154" customWidth="1"/>
    <col min="14595" max="14595" width="1.42578125" style="154" customWidth="1"/>
    <col min="14596" max="14596" width="16.7109375" style="154" customWidth="1"/>
    <col min="14597" max="14597" width="1.42578125" style="154" customWidth="1"/>
    <col min="14598" max="14598" width="16.42578125" style="154" customWidth="1"/>
    <col min="14599" max="14599" width="10.140625" style="154"/>
    <col min="14600" max="14600" width="14.42578125" style="154" bestFit="1" customWidth="1"/>
    <col min="14601" max="14838" width="10.140625" style="154"/>
    <col min="14839" max="14839" width="3" style="154" customWidth="1"/>
    <col min="14840" max="14840" width="62.42578125" style="154" customWidth="1"/>
    <col min="14841" max="14841" width="1.42578125" style="154" customWidth="1"/>
    <col min="14842" max="14842" width="7.7109375" style="154" bestFit="1" customWidth="1"/>
    <col min="14843" max="14843" width="1.42578125" style="154" customWidth="1"/>
    <col min="14844" max="14844" width="15" style="154" customWidth="1"/>
    <col min="14845" max="14845" width="1.42578125" style="154" customWidth="1"/>
    <col min="14846" max="14846" width="18.140625" style="154" customWidth="1"/>
    <col min="14847" max="14847" width="1.42578125" style="154" customWidth="1"/>
    <col min="14848" max="14848" width="15" style="154" bestFit="1" customWidth="1"/>
    <col min="14849" max="14849" width="1.85546875" style="154" customWidth="1"/>
    <col min="14850" max="14850" width="15.28515625" style="154" customWidth="1"/>
    <col min="14851" max="14851" width="1.42578125" style="154" customWidth="1"/>
    <col min="14852" max="14852" width="16.7109375" style="154" customWidth="1"/>
    <col min="14853" max="14853" width="1.42578125" style="154" customWidth="1"/>
    <col min="14854" max="14854" width="16.42578125" style="154" customWidth="1"/>
    <col min="14855" max="14855" width="10.140625" style="154"/>
    <col min="14856" max="14856" width="14.42578125" style="154" bestFit="1" customWidth="1"/>
    <col min="14857" max="15094" width="10.140625" style="154"/>
    <col min="15095" max="15095" width="3" style="154" customWidth="1"/>
    <col min="15096" max="15096" width="62.42578125" style="154" customWidth="1"/>
    <col min="15097" max="15097" width="1.42578125" style="154" customWidth="1"/>
    <col min="15098" max="15098" width="7.7109375" style="154" bestFit="1" customWidth="1"/>
    <col min="15099" max="15099" width="1.42578125" style="154" customWidth="1"/>
    <col min="15100" max="15100" width="15" style="154" customWidth="1"/>
    <col min="15101" max="15101" width="1.42578125" style="154" customWidth="1"/>
    <col min="15102" max="15102" width="18.140625" style="154" customWidth="1"/>
    <col min="15103" max="15103" width="1.42578125" style="154" customWidth="1"/>
    <col min="15104" max="15104" width="15" style="154" bestFit="1" customWidth="1"/>
    <col min="15105" max="15105" width="1.85546875" style="154" customWidth="1"/>
    <col min="15106" max="15106" width="15.28515625" style="154" customWidth="1"/>
    <col min="15107" max="15107" width="1.42578125" style="154" customWidth="1"/>
    <col min="15108" max="15108" width="16.7109375" style="154" customWidth="1"/>
    <col min="15109" max="15109" width="1.42578125" style="154" customWidth="1"/>
    <col min="15110" max="15110" width="16.42578125" style="154" customWidth="1"/>
    <col min="15111" max="15111" width="10.140625" style="154"/>
    <col min="15112" max="15112" width="14.42578125" style="154" bestFit="1" customWidth="1"/>
    <col min="15113" max="15350" width="10.140625" style="154"/>
    <col min="15351" max="15351" width="3" style="154" customWidth="1"/>
    <col min="15352" max="15352" width="62.42578125" style="154" customWidth="1"/>
    <col min="15353" max="15353" width="1.42578125" style="154" customWidth="1"/>
    <col min="15354" max="15354" width="7.7109375" style="154" bestFit="1" customWidth="1"/>
    <col min="15355" max="15355" width="1.42578125" style="154" customWidth="1"/>
    <col min="15356" max="15356" width="15" style="154" customWidth="1"/>
    <col min="15357" max="15357" width="1.42578125" style="154" customWidth="1"/>
    <col min="15358" max="15358" width="18.140625" style="154" customWidth="1"/>
    <col min="15359" max="15359" width="1.42578125" style="154" customWidth="1"/>
    <col min="15360" max="15360" width="15" style="154" bestFit="1" customWidth="1"/>
    <col min="15361" max="15361" width="1.85546875" style="154" customWidth="1"/>
    <col min="15362" max="15362" width="15.28515625" style="154" customWidth="1"/>
    <col min="15363" max="15363" width="1.42578125" style="154" customWidth="1"/>
    <col min="15364" max="15364" width="16.7109375" style="154" customWidth="1"/>
    <col min="15365" max="15365" width="1.42578125" style="154" customWidth="1"/>
    <col min="15366" max="15366" width="16.42578125" style="154" customWidth="1"/>
    <col min="15367" max="15367" width="10.140625" style="154"/>
    <col min="15368" max="15368" width="14.42578125" style="154" bestFit="1" customWidth="1"/>
    <col min="15369" max="15606" width="10.140625" style="154"/>
    <col min="15607" max="15607" width="3" style="154" customWidth="1"/>
    <col min="15608" max="15608" width="62.42578125" style="154" customWidth="1"/>
    <col min="15609" max="15609" width="1.42578125" style="154" customWidth="1"/>
    <col min="15610" max="15610" width="7.7109375" style="154" bestFit="1" customWidth="1"/>
    <col min="15611" max="15611" width="1.42578125" style="154" customWidth="1"/>
    <col min="15612" max="15612" width="15" style="154" customWidth="1"/>
    <col min="15613" max="15613" width="1.42578125" style="154" customWidth="1"/>
    <col min="15614" max="15614" width="18.140625" style="154" customWidth="1"/>
    <col min="15615" max="15615" width="1.42578125" style="154" customWidth="1"/>
    <col min="15616" max="15616" width="15" style="154" bestFit="1" customWidth="1"/>
    <col min="15617" max="15617" width="1.85546875" style="154" customWidth="1"/>
    <col min="15618" max="15618" width="15.28515625" style="154" customWidth="1"/>
    <col min="15619" max="15619" width="1.42578125" style="154" customWidth="1"/>
    <col min="15620" max="15620" width="16.7109375" style="154" customWidth="1"/>
    <col min="15621" max="15621" width="1.42578125" style="154" customWidth="1"/>
    <col min="15622" max="15622" width="16.42578125" style="154" customWidth="1"/>
    <col min="15623" max="15623" width="10.140625" style="154"/>
    <col min="15624" max="15624" width="14.42578125" style="154" bestFit="1" customWidth="1"/>
    <col min="15625" max="15862" width="10.140625" style="154"/>
    <col min="15863" max="15863" width="3" style="154" customWidth="1"/>
    <col min="15864" max="15864" width="62.42578125" style="154" customWidth="1"/>
    <col min="15865" max="15865" width="1.42578125" style="154" customWidth="1"/>
    <col min="15866" max="15866" width="7.7109375" style="154" bestFit="1" customWidth="1"/>
    <col min="15867" max="15867" width="1.42578125" style="154" customWidth="1"/>
    <col min="15868" max="15868" width="15" style="154" customWidth="1"/>
    <col min="15869" max="15869" width="1.42578125" style="154" customWidth="1"/>
    <col min="15870" max="15870" width="18.140625" style="154" customWidth="1"/>
    <col min="15871" max="15871" width="1.42578125" style="154" customWidth="1"/>
    <col min="15872" max="15872" width="15" style="154" bestFit="1" customWidth="1"/>
    <col min="15873" max="15873" width="1.85546875" style="154" customWidth="1"/>
    <col min="15874" max="15874" width="15.28515625" style="154" customWidth="1"/>
    <col min="15875" max="15875" width="1.42578125" style="154" customWidth="1"/>
    <col min="15876" max="15876" width="16.7109375" style="154" customWidth="1"/>
    <col min="15877" max="15877" width="1.42578125" style="154" customWidth="1"/>
    <col min="15878" max="15878" width="16.42578125" style="154" customWidth="1"/>
    <col min="15879" max="15879" width="10.140625" style="154"/>
    <col min="15880" max="15880" width="14.42578125" style="154" bestFit="1" customWidth="1"/>
    <col min="15881" max="16118" width="10.140625" style="154"/>
    <col min="16119" max="16119" width="3" style="154" customWidth="1"/>
    <col min="16120" max="16120" width="62.42578125" style="154" customWidth="1"/>
    <col min="16121" max="16121" width="1.42578125" style="154" customWidth="1"/>
    <col min="16122" max="16122" width="7.7109375" style="154" bestFit="1" customWidth="1"/>
    <col min="16123" max="16123" width="1.42578125" style="154" customWidth="1"/>
    <col min="16124" max="16124" width="15" style="154" customWidth="1"/>
    <col min="16125" max="16125" width="1.42578125" style="154" customWidth="1"/>
    <col min="16126" max="16126" width="18.140625" style="154" customWidth="1"/>
    <col min="16127" max="16127" width="1.42578125" style="154" customWidth="1"/>
    <col min="16128" max="16128" width="15" style="154" bestFit="1" customWidth="1"/>
    <col min="16129" max="16129" width="1.85546875" style="154" customWidth="1"/>
    <col min="16130" max="16130" width="15.28515625" style="154" customWidth="1"/>
    <col min="16131" max="16131" width="1.42578125" style="154" customWidth="1"/>
    <col min="16132" max="16132" width="16.7109375" style="154" customWidth="1"/>
    <col min="16133" max="16133" width="1.42578125" style="154" customWidth="1"/>
    <col min="16134" max="16134" width="16.42578125" style="154" customWidth="1"/>
    <col min="16135" max="16135" width="10.140625" style="154"/>
    <col min="16136" max="16136" width="14.42578125" style="154" bestFit="1" customWidth="1"/>
    <col min="16137" max="16384" width="10.140625" style="154"/>
  </cols>
  <sheetData>
    <row r="1" spans="1:31" s="160" customFormat="1" ht="26.1" customHeight="1">
      <c r="A1" s="3" t="str">
        <f>'EQ Conso (T)'!A1</f>
        <v>บริษัท สยามราช จำกัด (มหาชน) และบริษัทย่อย</v>
      </c>
      <c r="R1" s="161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</row>
    <row r="2" spans="1:31" s="160" customFormat="1" ht="26.1" customHeight="1">
      <c r="A2" s="3" t="str">
        <f>'EQ Conso (T)'!A2</f>
        <v>งบแสดงการเปลี่ยนแปลงส่วนของผู้ถือหุ้น</v>
      </c>
    </row>
    <row r="3" spans="1:31" s="160" customFormat="1" ht="26.1" customHeight="1">
      <c r="A3" s="1" t="str">
        <f>+'PL (T) 9M'!A3</f>
        <v>สำหรับงวด 9 เดือน สิ้นสุดวันที่ 30 กันยายน 2566 (ยังไม่ได้ตรวจสอบ/สอบทานแล้ว)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</row>
    <row r="4" spans="1:31" s="70" customFormat="1" ht="26.1" customHeight="1">
      <c r="P4" s="102"/>
    </row>
    <row r="5" spans="1:31" s="70" customFormat="1" ht="26.1" customHeight="1">
      <c r="D5" s="243" t="s">
        <v>164</v>
      </c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</row>
    <row r="6" spans="1:31" s="70" customFormat="1" ht="26.1" customHeight="1">
      <c r="D6" s="148"/>
      <c r="E6" s="145"/>
      <c r="F6" s="229"/>
      <c r="G6" s="145"/>
      <c r="H6" s="229"/>
      <c r="I6" s="145"/>
      <c r="J6" s="246" t="s">
        <v>165</v>
      </c>
      <c r="K6" s="246"/>
      <c r="L6" s="246"/>
      <c r="M6" s="72"/>
      <c r="N6" s="72" t="s">
        <v>166</v>
      </c>
      <c r="O6" s="72"/>
      <c r="P6" s="246" t="s">
        <v>167</v>
      </c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</row>
    <row r="7" spans="1:31" s="70" customFormat="1" ht="26.1" customHeight="1">
      <c r="D7" s="147" t="s">
        <v>142</v>
      </c>
      <c r="E7" s="145"/>
      <c r="F7" s="230" t="s">
        <v>143</v>
      </c>
      <c r="G7" s="145"/>
      <c r="H7" s="230" t="s">
        <v>144</v>
      </c>
      <c r="I7" s="145"/>
      <c r="J7" s="248"/>
      <c r="K7" s="248"/>
      <c r="L7" s="248"/>
      <c r="M7" s="72"/>
      <c r="N7" s="146" t="s">
        <v>67</v>
      </c>
      <c r="O7" s="72"/>
      <c r="P7" s="247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</row>
    <row r="8" spans="1:31" s="70" customFormat="1" ht="26.1" customHeight="1">
      <c r="B8" s="73"/>
      <c r="D8" s="147" t="s">
        <v>149</v>
      </c>
      <c r="E8" s="145"/>
      <c r="F8" s="234" t="s">
        <v>150</v>
      </c>
      <c r="G8" s="145"/>
      <c r="H8" s="230" t="s">
        <v>151</v>
      </c>
      <c r="I8" s="145"/>
      <c r="J8" s="148" t="s">
        <v>145</v>
      </c>
      <c r="K8" s="145"/>
      <c r="L8" s="233" t="s">
        <v>146</v>
      </c>
      <c r="M8" s="72"/>
      <c r="N8" s="72" t="s">
        <v>168</v>
      </c>
      <c r="O8" s="72"/>
      <c r="P8" s="247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</row>
    <row r="9" spans="1:31" s="70" customFormat="1" ht="26.1" customHeight="1">
      <c r="D9" s="147"/>
      <c r="E9" s="145"/>
      <c r="F9" s="230"/>
      <c r="G9" s="145"/>
      <c r="H9" s="230" t="s">
        <v>155</v>
      </c>
      <c r="I9" s="145"/>
      <c r="J9" s="145" t="s">
        <v>152</v>
      </c>
      <c r="K9" s="145"/>
      <c r="L9" s="145"/>
      <c r="M9" s="72"/>
      <c r="N9" s="72" t="s">
        <v>169</v>
      </c>
      <c r="O9" s="72"/>
      <c r="P9" s="247"/>
      <c r="U9" s="103"/>
      <c r="V9" s="103"/>
      <c r="W9" s="103"/>
      <c r="X9" s="103"/>
      <c r="Y9" s="103"/>
      <c r="Z9" s="103"/>
      <c r="AA9" s="103"/>
      <c r="AB9" s="103"/>
      <c r="AC9" s="103"/>
      <c r="AD9" s="103"/>
    </row>
    <row r="10" spans="1:31" s="70" customFormat="1" ht="26.1" customHeight="1">
      <c r="B10" s="73"/>
      <c r="D10" s="149"/>
      <c r="E10" s="147"/>
      <c r="F10" s="231"/>
      <c r="G10" s="145"/>
      <c r="H10" s="231"/>
      <c r="I10" s="145"/>
      <c r="J10" s="149"/>
      <c r="K10" s="145"/>
      <c r="L10" s="144"/>
      <c r="M10" s="72"/>
      <c r="N10" s="146" t="s">
        <v>170</v>
      </c>
      <c r="O10" s="72"/>
      <c r="P10" s="248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E10" s="103"/>
    </row>
    <row r="11" spans="1:31" s="75" customFormat="1" ht="26.1" customHeight="1">
      <c r="A11" s="74" t="s">
        <v>158</v>
      </c>
      <c r="B11" s="104"/>
      <c r="D11" s="105">
        <v>338350</v>
      </c>
      <c r="E11" s="106"/>
      <c r="F11" s="105">
        <v>603999</v>
      </c>
      <c r="G11" s="106"/>
      <c r="H11" s="105">
        <v>78563</v>
      </c>
      <c r="I11" s="106"/>
      <c r="J11" s="105">
        <v>23776</v>
      </c>
      <c r="K11" s="106"/>
      <c r="L11" s="105">
        <v>-137208</v>
      </c>
      <c r="M11" s="106"/>
      <c r="N11" s="105">
        <v>-18951</v>
      </c>
      <c r="O11" s="106"/>
      <c r="P11" s="105">
        <f>SUM(D11:N11)</f>
        <v>888529</v>
      </c>
      <c r="AA11" s="107"/>
      <c r="AE11" s="107"/>
    </row>
    <row r="12" spans="1:31" s="70" customFormat="1" ht="26.1" customHeight="1">
      <c r="A12" s="25" t="s">
        <v>122</v>
      </c>
      <c r="B12" s="73"/>
      <c r="C12" s="75"/>
      <c r="D12" s="106">
        <v>0</v>
      </c>
      <c r="E12" s="106"/>
      <c r="F12" s="106">
        <v>0</v>
      </c>
      <c r="G12" s="106"/>
      <c r="H12" s="106">
        <v>0</v>
      </c>
      <c r="I12" s="106"/>
      <c r="J12" s="106">
        <v>0</v>
      </c>
      <c r="K12" s="106"/>
      <c r="L12" s="106">
        <v>27996</v>
      </c>
      <c r="M12" s="106"/>
      <c r="N12" s="106">
        <v>-372</v>
      </c>
      <c r="O12" s="106"/>
      <c r="P12" s="108">
        <f>SUM(D12:N12)</f>
        <v>27624</v>
      </c>
      <c r="S12" s="103"/>
      <c r="T12" s="110"/>
      <c r="U12" s="103"/>
      <c r="V12" s="110"/>
      <c r="W12" s="103"/>
      <c r="X12" s="110"/>
      <c r="Y12" s="103"/>
      <c r="Z12" s="110"/>
      <c r="AA12" s="110"/>
      <c r="AB12" s="110"/>
      <c r="AC12" s="103"/>
      <c r="AD12" s="110"/>
      <c r="AE12" s="103"/>
    </row>
    <row r="13" spans="1:31" s="70" customFormat="1" ht="26.1" customHeight="1" thickBot="1">
      <c r="A13" s="24" t="s">
        <v>160</v>
      </c>
      <c r="B13" s="111"/>
      <c r="C13" s="75"/>
      <c r="D13" s="112">
        <f>SUM(D11:D12)</f>
        <v>338350</v>
      </c>
      <c r="E13" s="108"/>
      <c r="F13" s="112">
        <f>SUM(F11:F12)</f>
        <v>603999</v>
      </c>
      <c r="G13" s="106">
        <f>SUM(G11:G12)</f>
        <v>0</v>
      </c>
      <c r="H13" s="112">
        <f>SUM(H11:H12)</f>
        <v>78563</v>
      </c>
      <c r="I13" s="106"/>
      <c r="J13" s="112">
        <f>SUM(J11:J12)</f>
        <v>23776</v>
      </c>
      <c r="K13" s="106"/>
      <c r="L13" s="112">
        <f>SUM(L11:L12)</f>
        <v>-109212</v>
      </c>
      <c r="M13" s="106"/>
      <c r="N13" s="112">
        <f>SUM(N11:N12)</f>
        <v>-19323</v>
      </c>
      <c r="O13" s="106"/>
      <c r="P13" s="112">
        <f>SUM(P11:P12)</f>
        <v>916153</v>
      </c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31" s="70" customFormat="1" ht="26.1" customHeight="1" thickTop="1">
      <c r="A14" s="4"/>
      <c r="B14" s="104"/>
      <c r="C14" s="75"/>
      <c r="D14" s="108"/>
      <c r="E14" s="108"/>
      <c r="F14" s="108"/>
      <c r="G14" s="106"/>
      <c r="H14" s="108"/>
      <c r="I14" s="106"/>
      <c r="J14" s="108"/>
      <c r="K14" s="106"/>
      <c r="L14" s="108"/>
      <c r="M14" s="106"/>
      <c r="N14" s="106"/>
      <c r="O14" s="106"/>
      <c r="P14" s="108"/>
      <c r="S14" s="103"/>
      <c r="T14" s="110"/>
      <c r="U14" s="103"/>
      <c r="V14" s="110"/>
      <c r="W14" s="103"/>
      <c r="X14" s="110"/>
      <c r="Y14" s="103"/>
      <c r="Z14" s="110"/>
      <c r="AA14" s="110"/>
      <c r="AB14" s="110"/>
      <c r="AC14" s="103"/>
      <c r="AD14" s="110"/>
      <c r="AE14" s="103"/>
    </row>
    <row r="15" spans="1:31" s="70" customFormat="1" ht="26.1" customHeight="1">
      <c r="A15" s="88" t="s">
        <v>161</v>
      </c>
      <c r="B15" s="104"/>
      <c r="C15" s="75"/>
      <c r="D15" s="106">
        <v>338350</v>
      </c>
      <c r="E15" s="106"/>
      <c r="F15" s="106">
        <v>603999</v>
      </c>
      <c r="G15" s="106"/>
      <c r="H15" s="106">
        <v>78563</v>
      </c>
      <c r="I15" s="106"/>
      <c r="J15" s="106">
        <v>23776</v>
      </c>
      <c r="K15" s="106"/>
      <c r="L15" s="106">
        <v>-154155</v>
      </c>
      <c r="M15" s="106"/>
      <c r="N15" s="106">
        <v>-19467</v>
      </c>
      <c r="O15" s="106"/>
      <c r="P15" s="108">
        <f>SUM(D15:N15)</f>
        <v>871066</v>
      </c>
      <c r="S15" s="103"/>
      <c r="T15" s="109"/>
      <c r="U15" s="103"/>
      <c r="V15" s="109"/>
      <c r="W15" s="103"/>
      <c r="X15" s="109"/>
      <c r="Y15" s="103"/>
      <c r="AA15" s="103"/>
      <c r="AC15" s="103"/>
      <c r="AE15" s="103"/>
    </row>
    <row r="16" spans="1:31" s="70" customFormat="1" ht="26.1" customHeight="1">
      <c r="A16" s="25" t="s">
        <v>122</v>
      </c>
      <c r="B16" s="73"/>
      <c r="C16" s="75"/>
      <c r="D16" s="106">
        <v>0</v>
      </c>
      <c r="E16" s="106"/>
      <c r="F16" s="106">
        <v>0</v>
      </c>
      <c r="G16" s="106"/>
      <c r="H16" s="106">
        <v>0</v>
      </c>
      <c r="I16" s="106"/>
      <c r="J16" s="106">
        <v>0</v>
      </c>
      <c r="K16" s="106"/>
      <c r="L16" s="106">
        <f>+'PL (T) 9M'!N33</f>
        <v>13028</v>
      </c>
      <c r="M16" s="106"/>
      <c r="N16" s="106">
        <f>+'PL (T) 9M'!N53</f>
        <v>1525</v>
      </c>
      <c r="O16" s="106"/>
      <c r="P16" s="108">
        <f>SUM(D16:N16)</f>
        <v>14553</v>
      </c>
      <c r="S16" s="103"/>
      <c r="U16" s="103"/>
      <c r="W16" s="103"/>
      <c r="Y16" s="103"/>
      <c r="AA16" s="103"/>
      <c r="AC16" s="103"/>
      <c r="AD16" s="103"/>
      <c r="AE16" s="103"/>
    </row>
    <row r="17" spans="1:31" s="70" customFormat="1" ht="26.1" customHeight="1" thickBot="1">
      <c r="A17" s="24" t="s">
        <v>163</v>
      </c>
      <c r="B17" s="111"/>
      <c r="C17" s="75"/>
      <c r="D17" s="112">
        <f>SUM(D15:D16)</f>
        <v>338350</v>
      </c>
      <c r="E17" s="108"/>
      <c r="F17" s="112">
        <f>SUM(F15:F16)</f>
        <v>603999</v>
      </c>
      <c r="G17" s="106"/>
      <c r="H17" s="112">
        <f>SUM(H15:H16)</f>
        <v>78563</v>
      </c>
      <c r="I17" s="106"/>
      <c r="J17" s="112">
        <f>SUM(J15:J16)</f>
        <v>23776</v>
      </c>
      <c r="K17" s="106"/>
      <c r="L17" s="112">
        <f>SUM(L15:L16)</f>
        <v>-141127</v>
      </c>
      <c r="M17" s="106"/>
      <c r="N17" s="112">
        <f>SUM(N15:N16)</f>
        <v>-17942</v>
      </c>
      <c r="O17" s="106"/>
      <c r="P17" s="112">
        <f>SUM(P15:P16)</f>
        <v>885619</v>
      </c>
      <c r="Q17" s="71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</row>
    <row r="18" spans="1:31" s="113" customFormat="1" ht="26.1" customHeight="1" thickTop="1">
      <c r="B18" s="114"/>
      <c r="C18" s="115"/>
      <c r="D18" s="114"/>
      <c r="E18" s="114"/>
      <c r="F18" s="114"/>
      <c r="G18" s="116"/>
      <c r="H18" s="114"/>
      <c r="I18" s="116"/>
      <c r="J18" s="116"/>
      <c r="K18" s="116"/>
      <c r="L18" s="122"/>
      <c r="M18" s="122"/>
      <c r="N18" s="122"/>
      <c r="O18" s="122"/>
      <c r="P18" s="122"/>
      <c r="Q18" s="116"/>
      <c r="S18" s="117"/>
      <c r="T18" s="117"/>
      <c r="U18" s="117"/>
      <c r="V18" s="117"/>
      <c r="W18" s="117"/>
      <c r="X18" s="117"/>
      <c r="Y18" s="117"/>
      <c r="Z18" s="117"/>
      <c r="AA18" s="118"/>
      <c r="AB18" s="117"/>
      <c r="AC18" s="117"/>
      <c r="AD18" s="117"/>
      <c r="AE18" s="117"/>
    </row>
    <row r="19" spans="1:31" s="113" customFormat="1" ht="26.1" customHeight="1">
      <c r="B19" s="114"/>
      <c r="C19" s="115"/>
      <c r="D19" s="114"/>
      <c r="E19" s="114"/>
      <c r="F19" s="114"/>
      <c r="G19" s="116"/>
      <c r="H19" s="114"/>
      <c r="I19" s="116"/>
      <c r="J19" s="116"/>
      <c r="K19" s="116"/>
      <c r="L19" s="122"/>
      <c r="M19" s="122"/>
      <c r="N19" s="122"/>
      <c r="O19" s="122"/>
      <c r="P19" s="122"/>
      <c r="Q19" s="116"/>
      <c r="S19" s="117"/>
      <c r="T19" s="117"/>
      <c r="U19" s="117"/>
      <c r="V19" s="117"/>
      <c r="W19" s="117"/>
      <c r="X19" s="117"/>
      <c r="Y19" s="117"/>
      <c r="Z19" s="117"/>
      <c r="AA19" s="118"/>
      <c r="AB19" s="117"/>
      <c r="AC19" s="117"/>
      <c r="AD19" s="117"/>
      <c r="AE19" s="117"/>
    </row>
    <row r="20" spans="1:31" s="70" customFormat="1" ht="26.1" customHeight="1">
      <c r="A20" s="15" t="s">
        <v>41</v>
      </c>
      <c r="J20" s="100"/>
      <c r="L20" s="100"/>
      <c r="N20" s="100"/>
      <c r="P20" s="100"/>
      <c r="S20" s="103"/>
      <c r="T20" s="103"/>
      <c r="U20" s="103"/>
      <c r="V20" s="103"/>
      <c r="W20" s="103"/>
      <c r="X20" s="103"/>
      <c r="Y20" s="103"/>
      <c r="Z20" s="103"/>
      <c r="AA20" s="110"/>
      <c r="AB20" s="103"/>
      <c r="AC20" s="103"/>
      <c r="AD20" s="103"/>
      <c r="AE20" s="103"/>
    </row>
    <row r="21" spans="1:31" s="70" customFormat="1" ht="26.1" customHeight="1">
      <c r="S21" s="110"/>
      <c r="T21" s="110"/>
      <c r="U21" s="110"/>
      <c r="V21" s="110"/>
      <c r="W21" s="103"/>
      <c r="X21" s="110"/>
      <c r="Y21" s="103"/>
      <c r="Z21" s="110"/>
      <c r="AA21" s="110"/>
      <c r="AB21" s="110"/>
      <c r="AC21" s="103"/>
      <c r="AD21" s="110"/>
      <c r="AE21" s="103"/>
    </row>
    <row r="22" spans="1:31" s="70" customFormat="1" ht="26.1" customHeight="1">
      <c r="S22" s="103"/>
      <c r="T22" s="103"/>
      <c r="U22" s="103"/>
      <c r="V22" s="103"/>
      <c r="W22" s="103"/>
      <c r="X22" s="103"/>
      <c r="Y22" s="103"/>
      <c r="Z22" s="103"/>
      <c r="AA22" s="110"/>
      <c r="AB22" s="103"/>
      <c r="AC22" s="103"/>
      <c r="AD22" s="103"/>
      <c r="AE22" s="103"/>
    </row>
    <row r="23" spans="1:31" s="70" customFormat="1" ht="26.1" customHeight="1">
      <c r="D23" s="119"/>
      <c r="F23" s="119"/>
      <c r="H23" s="119"/>
      <c r="J23" s="119"/>
      <c r="L23" s="119"/>
      <c r="P23" s="119"/>
      <c r="S23" s="103"/>
      <c r="T23" s="110"/>
      <c r="U23" s="103"/>
      <c r="V23" s="110"/>
      <c r="W23" s="103"/>
      <c r="X23" s="110"/>
      <c r="Y23" s="110"/>
      <c r="Z23" s="110"/>
      <c r="AA23" s="110"/>
      <c r="AB23" s="110"/>
      <c r="AC23" s="103"/>
      <c r="AD23" s="110"/>
      <c r="AE23" s="103"/>
    </row>
    <row r="24" spans="1:31" s="70" customFormat="1" ht="26.1" customHeight="1">
      <c r="S24" s="103"/>
      <c r="T24" s="109"/>
      <c r="U24" s="103"/>
      <c r="V24" s="109"/>
      <c r="W24" s="103"/>
      <c r="X24" s="109"/>
      <c r="Y24" s="103"/>
      <c r="AA24" s="110"/>
      <c r="AC24" s="103"/>
      <c r="AE24" s="103"/>
    </row>
    <row r="25" spans="1:31" s="70" customFormat="1" ht="26.1" customHeight="1"/>
    <row r="26" spans="1:31" ht="26.1" customHeight="1">
      <c r="S26" s="155"/>
      <c r="U26" s="155"/>
      <c r="W26" s="155"/>
      <c r="Y26" s="155"/>
      <c r="AA26" s="155"/>
      <c r="AC26" s="155"/>
      <c r="AD26" s="155"/>
      <c r="AE26" s="155"/>
    </row>
    <row r="27" spans="1:31" ht="26.1" customHeight="1"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9" spans="1:31" ht="26.1" customHeight="1">
      <c r="A29" s="156"/>
      <c r="B29" s="33"/>
      <c r="C29" s="33"/>
      <c r="J29" s="157"/>
      <c r="K29" s="157"/>
      <c r="L29" s="158"/>
      <c r="P29" s="158"/>
    </row>
    <row r="30" spans="1:31" ht="26.1" customHeight="1">
      <c r="A30" s="159"/>
      <c r="B30" s="33"/>
      <c r="C30" s="33"/>
      <c r="J30" s="157"/>
      <c r="K30" s="157"/>
      <c r="L30" s="158"/>
      <c r="P30" s="158"/>
    </row>
  </sheetData>
  <mergeCells count="3">
    <mergeCell ref="D5:P5"/>
    <mergeCell ref="J6:L7"/>
    <mergeCell ref="P6:P10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landscape" useFirstPageNumber="1" r:id="rId1"/>
  <rowBreaks count="1" manualBreakCount="1">
    <brk id="20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W152"/>
  <sheetViews>
    <sheetView tabSelected="1" view="pageBreakPreview" topLeftCell="A54" zoomScale="90" zoomScaleNormal="100" zoomScaleSheetLayoutView="90" workbookViewId="0">
      <selection activeCell="Q54" activeCellId="3" sqref="K1:K1048576 M1:M1048576 O1:O1048576 Q1:Q1048576"/>
    </sheetView>
  </sheetViews>
  <sheetFormatPr defaultColWidth="10.140625" defaultRowHeight="24" customHeight="1"/>
  <cols>
    <col min="1" max="3" width="2.7109375" style="33" customWidth="1"/>
    <col min="4" max="9" width="9.140625" style="33" customWidth="1"/>
    <col min="10" max="10" width="1.5703125" style="33" customWidth="1"/>
    <col min="11" max="11" width="12.85546875" style="33" customWidth="1"/>
    <col min="12" max="12" width="1.140625" style="33" customWidth="1"/>
    <col min="13" max="13" width="12.85546875" style="33" customWidth="1"/>
    <col min="14" max="14" width="1.140625" style="33" customWidth="1"/>
    <col min="15" max="15" width="12.85546875" style="33" customWidth="1"/>
    <col min="16" max="16" width="1.140625" style="33" customWidth="1"/>
    <col min="17" max="17" width="12.85546875" style="33" customWidth="1"/>
    <col min="18" max="18" width="1.7109375" style="33" customWidth="1"/>
    <col min="19" max="20" width="10.140625" style="33"/>
    <col min="21" max="22" width="12.42578125" style="33" bestFit="1" customWidth="1"/>
    <col min="23" max="23" width="15.5703125" style="33" customWidth="1"/>
    <col min="24" max="235" width="10.140625" style="33"/>
    <col min="236" max="236" width="3" style="33" customWidth="1"/>
    <col min="237" max="237" width="54.140625" style="33" customWidth="1"/>
    <col min="238" max="238" width="16.42578125" style="33" bestFit="1" customWidth="1"/>
    <col min="239" max="239" width="1.140625" style="33" customWidth="1"/>
    <col min="240" max="240" width="15.7109375" style="33" customWidth="1"/>
    <col min="241" max="241" width="1.42578125" style="33" customWidth="1"/>
    <col min="242" max="242" width="16.42578125" style="33" bestFit="1" customWidth="1"/>
    <col min="243" max="243" width="1.140625" style="33" customWidth="1"/>
    <col min="244" max="244" width="16.42578125" style="33" customWidth="1"/>
    <col min="245" max="491" width="10.140625" style="33"/>
    <col min="492" max="492" width="3" style="33" customWidth="1"/>
    <col min="493" max="493" width="54.140625" style="33" customWidth="1"/>
    <col min="494" max="494" width="16.42578125" style="33" bestFit="1" customWidth="1"/>
    <col min="495" max="495" width="1.140625" style="33" customWidth="1"/>
    <col min="496" max="496" width="15.7109375" style="33" customWidth="1"/>
    <col min="497" max="497" width="1.42578125" style="33" customWidth="1"/>
    <col min="498" max="498" width="16.42578125" style="33" bestFit="1" customWidth="1"/>
    <col min="499" max="499" width="1.140625" style="33" customWidth="1"/>
    <col min="500" max="500" width="16.42578125" style="33" customWidth="1"/>
    <col min="501" max="747" width="10.140625" style="33"/>
    <col min="748" max="748" width="3" style="33" customWidth="1"/>
    <col min="749" max="749" width="54.140625" style="33" customWidth="1"/>
    <col min="750" max="750" width="16.42578125" style="33" bestFit="1" customWidth="1"/>
    <col min="751" max="751" width="1.140625" style="33" customWidth="1"/>
    <col min="752" max="752" width="15.7109375" style="33" customWidth="1"/>
    <col min="753" max="753" width="1.42578125" style="33" customWidth="1"/>
    <col min="754" max="754" width="16.42578125" style="33" bestFit="1" customWidth="1"/>
    <col min="755" max="755" width="1.140625" style="33" customWidth="1"/>
    <col min="756" max="756" width="16.42578125" style="33" customWidth="1"/>
    <col min="757" max="1003" width="10.140625" style="33"/>
    <col min="1004" max="1004" width="3" style="33" customWidth="1"/>
    <col min="1005" max="1005" width="54.140625" style="33" customWidth="1"/>
    <col min="1006" max="1006" width="16.42578125" style="33" bestFit="1" customWidth="1"/>
    <col min="1007" max="1007" width="1.140625" style="33" customWidth="1"/>
    <col min="1008" max="1008" width="15.7109375" style="33" customWidth="1"/>
    <col min="1009" max="1009" width="1.42578125" style="33" customWidth="1"/>
    <col min="1010" max="1010" width="16.42578125" style="33" bestFit="1" customWidth="1"/>
    <col min="1011" max="1011" width="1.140625" style="33" customWidth="1"/>
    <col min="1012" max="1012" width="16.42578125" style="33" customWidth="1"/>
    <col min="1013" max="1259" width="10.140625" style="33"/>
    <col min="1260" max="1260" width="3" style="33" customWidth="1"/>
    <col min="1261" max="1261" width="54.140625" style="33" customWidth="1"/>
    <col min="1262" max="1262" width="16.42578125" style="33" bestFit="1" customWidth="1"/>
    <col min="1263" max="1263" width="1.140625" style="33" customWidth="1"/>
    <col min="1264" max="1264" width="15.7109375" style="33" customWidth="1"/>
    <col min="1265" max="1265" width="1.42578125" style="33" customWidth="1"/>
    <col min="1266" max="1266" width="16.42578125" style="33" bestFit="1" customWidth="1"/>
    <col min="1267" max="1267" width="1.140625" style="33" customWidth="1"/>
    <col min="1268" max="1268" width="16.42578125" style="33" customWidth="1"/>
    <col min="1269" max="1515" width="10.140625" style="33"/>
    <col min="1516" max="1516" width="3" style="33" customWidth="1"/>
    <col min="1517" max="1517" width="54.140625" style="33" customWidth="1"/>
    <col min="1518" max="1518" width="16.42578125" style="33" bestFit="1" customWidth="1"/>
    <col min="1519" max="1519" width="1.140625" style="33" customWidth="1"/>
    <col min="1520" max="1520" width="15.7109375" style="33" customWidth="1"/>
    <col min="1521" max="1521" width="1.42578125" style="33" customWidth="1"/>
    <col min="1522" max="1522" width="16.42578125" style="33" bestFit="1" customWidth="1"/>
    <col min="1523" max="1523" width="1.140625" style="33" customWidth="1"/>
    <col min="1524" max="1524" width="16.42578125" style="33" customWidth="1"/>
    <col min="1525" max="1771" width="10.140625" style="33"/>
    <col min="1772" max="1772" width="3" style="33" customWidth="1"/>
    <col min="1773" max="1773" width="54.140625" style="33" customWidth="1"/>
    <col min="1774" max="1774" width="16.42578125" style="33" bestFit="1" customWidth="1"/>
    <col min="1775" max="1775" width="1.140625" style="33" customWidth="1"/>
    <col min="1776" max="1776" width="15.7109375" style="33" customWidth="1"/>
    <col min="1777" max="1777" width="1.42578125" style="33" customWidth="1"/>
    <col min="1778" max="1778" width="16.42578125" style="33" bestFit="1" customWidth="1"/>
    <col min="1779" max="1779" width="1.140625" style="33" customWidth="1"/>
    <col min="1780" max="1780" width="16.42578125" style="33" customWidth="1"/>
    <col min="1781" max="2027" width="10.140625" style="33"/>
    <col min="2028" max="2028" width="3" style="33" customWidth="1"/>
    <col min="2029" max="2029" width="54.140625" style="33" customWidth="1"/>
    <col min="2030" max="2030" width="16.42578125" style="33" bestFit="1" customWidth="1"/>
    <col min="2031" max="2031" width="1.140625" style="33" customWidth="1"/>
    <col min="2032" max="2032" width="15.7109375" style="33" customWidth="1"/>
    <col min="2033" max="2033" width="1.42578125" style="33" customWidth="1"/>
    <col min="2034" max="2034" width="16.42578125" style="33" bestFit="1" customWidth="1"/>
    <col min="2035" max="2035" width="1.140625" style="33" customWidth="1"/>
    <col min="2036" max="2036" width="16.42578125" style="33" customWidth="1"/>
    <col min="2037" max="2283" width="10.140625" style="33"/>
    <col min="2284" max="2284" width="3" style="33" customWidth="1"/>
    <col min="2285" max="2285" width="54.140625" style="33" customWidth="1"/>
    <col min="2286" max="2286" width="16.42578125" style="33" bestFit="1" customWidth="1"/>
    <col min="2287" max="2287" width="1.140625" style="33" customWidth="1"/>
    <col min="2288" max="2288" width="15.7109375" style="33" customWidth="1"/>
    <col min="2289" max="2289" width="1.42578125" style="33" customWidth="1"/>
    <col min="2290" max="2290" width="16.42578125" style="33" bestFit="1" customWidth="1"/>
    <col min="2291" max="2291" width="1.140625" style="33" customWidth="1"/>
    <col min="2292" max="2292" width="16.42578125" style="33" customWidth="1"/>
    <col min="2293" max="2539" width="10.140625" style="33"/>
    <col min="2540" max="2540" width="3" style="33" customWidth="1"/>
    <col min="2541" max="2541" width="54.140625" style="33" customWidth="1"/>
    <col min="2542" max="2542" width="16.42578125" style="33" bestFit="1" customWidth="1"/>
    <col min="2543" max="2543" width="1.140625" style="33" customWidth="1"/>
    <col min="2544" max="2544" width="15.7109375" style="33" customWidth="1"/>
    <col min="2545" max="2545" width="1.42578125" style="33" customWidth="1"/>
    <col min="2546" max="2546" width="16.42578125" style="33" bestFit="1" customWidth="1"/>
    <col min="2547" max="2547" width="1.140625" style="33" customWidth="1"/>
    <col min="2548" max="2548" width="16.42578125" style="33" customWidth="1"/>
    <col min="2549" max="2795" width="10.140625" style="33"/>
    <col min="2796" max="2796" width="3" style="33" customWidth="1"/>
    <col min="2797" max="2797" width="54.140625" style="33" customWidth="1"/>
    <col min="2798" max="2798" width="16.42578125" style="33" bestFit="1" customWidth="1"/>
    <col min="2799" max="2799" width="1.140625" style="33" customWidth="1"/>
    <col min="2800" max="2800" width="15.7109375" style="33" customWidth="1"/>
    <col min="2801" max="2801" width="1.42578125" style="33" customWidth="1"/>
    <col min="2802" max="2802" width="16.42578125" style="33" bestFit="1" customWidth="1"/>
    <col min="2803" max="2803" width="1.140625" style="33" customWidth="1"/>
    <col min="2804" max="2804" width="16.42578125" style="33" customWidth="1"/>
    <col min="2805" max="3051" width="10.140625" style="33"/>
    <col min="3052" max="3052" width="3" style="33" customWidth="1"/>
    <col min="3053" max="3053" width="54.140625" style="33" customWidth="1"/>
    <col min="3054" max="3054" width="16.42578125" style="33" bestFit="1" customWidth="1"/>
    <col min="3055" max="3055" width="1.140625" style="33" customWidth="1"/>
    <col min="3056" max="3056" width="15.7109375" style="33" customWidth="1"/>
    <col min="3057" max="3057" width="1.42578125" style="33" customWidth="1"/>
    <col min="3058" max="3058" width="16.42578125" style="33" bestFit="1" customWidth="1"/>
    <col min="3059" max="3059" width="1.140625" style="33" customWidth="1"/>
    <col min="3060" max="3060" width="16.42578125" style="33" customWidth="1"/>
    <col min="3061" max="3307" width="10.140625" style="33"/>
    <col min="3308" max="3308" width="3" style="33" customWidth="1"/>
    <col min="3309" max="3309" width="54.140625" style="33" customWidth="1"/>
    <col min="3310" max="3310" width="16.42578125" style="33" bestFit="1" customWidth="1"/>
    <col min="3311" max="3311" width="1.140625" style="33" customWidth="1"/>
    <col min="3312" max="3312" width="15.7109375" style="33" customWidth="1"/>
    <col min="3313" max="3313" width="1.42578125" style="33" customWidth="1"/>
    <col min="3314" max="3314" width="16.42578125" style="33" bestFit="1" customWidth="1"/>
    <col min="3315" max="3315" width="1.140625" style="33" customWidth="1"/>
    <col min="3316" max="3316" width="16.42578125" style="33" customWidth="1"/>
    <col min="3317" max="3563" width="10.140625" style="33"/>
    <col min="3564" max="3564" width="3" style="33" customWidth="1"/>
    <col min="3565" max="3565" width="54.140625" style="33" customWidth="1"/>
    <col min="3566" max="3566" width="16.42578125" style="33" bestFit="1" customWidth="1"/>
    <col min="3567" max="3567" width="1.140625" style="33" customWidth="1"/>
    <col min="3568" max="3568" width="15.7109375" style="33" customWidth="1"/>
    <col min="3569" max="3569" width="1.42578125" style="33" customWidth="1"/>
    <col min="3570" max="3570" width="16.42578125" style="33" bestFit="1" customWidth="1"/>
    <col min="3571" max="3571" width="1.140625" style="33" customWidth="1"/>
    <col min="3572" max="3572" width="16.42578125" style="33" customWidth="1"/>
    <col min="3573" max="3819" width="10.140625" style="33"/>
    <col min="3820" max="3820" width="3" style="33" customWidth="1"/>
    <col min="3821" max="3821" width="54.140625" style="33" customWidth="1"/>
    <col min="3822" max="3822" width="16.42578125" style="33" bestFit="1" customWidth="1"/>
    <col min="3823" max="3823" width="1.140625" style="33" customWidth="1"/>
    <col min="3824" max="3824" width="15.7109375" style="33" customWidth="1"/>
    <col min="3825" max="3825" width="1.42578125" style="33" customWidth="1"/>
    <col min="3826" max="3826" width="16.42578125" style="33" bestFit="1" customWidth="1"/>
    <col min="3827" max="3827" width="1.140625" style="33" customWidth="1"/>
    <col min="3828" max="3828" width="16.42578125" style="33" customWidth="1"/>
    <col min="3829" max="4075" width="10.140625" style="33"/>
    <col min="4076" max="4076" width="3" style="33" customWidth="1"/>
    <col min="4077" max="4077" width="54.140625" style="33" customWidth="1"/>
    <col min="4078" max="4078" width="16.42578125" style="33" bestFit="1" customWidth="1"/>
    <col min="4079" max="4079" width="1.140625" style="33" customWidth="1"/>
    <col min="4080" max="4080" width="15.7109375" style="33" customWidth="1"/>
    <col min="4081" max="4081" width="1.42578125" style="33" customWidth="1"/>
    <col min="4082" max="4082" width="16.42578125" style="33" bestFit="1" customWidth="1"/>
    <col min="4083" max="4083" width="1.140625" style="33" customWidth="1"/>
    <col min="4084" max="4084" width="16.42578125" style="33" customWidth="1"/>
    <col min="4085" max="4331" width="10.140625" style="33"/>
    <col min="4332" max="4332" width="3" style="33" customWidth="1"/>
    <col min="4333" max="4333" width="54.140625" style="33" customWidth="1"/>
    <col min="4334" max="4334" width="16.42578125" style="33" bestFit="1" customWidth="1"/>
    <col min="4335" max="4335" width="1.140625" style="33" customWidth="1"/>
    <col min="4336" max="4336" width="15.7109375" style="33" customWidth="1"/>
    <col min="4337" max="4337" width="1.42578125" style="33" customWidth="1"/>
    <col min="4338" max="4338" width="16.42578125" style="33" bestFit="1" customWidth="1"/>
    <col min="4339" max="4339" width="1.140625" style="33" customWidth="1"/>
    <col min="4340" max="4340" width="16.42578125" style="33" customWidth="1"/>
    <col min="4341" max="4587" width="10.140625" style="33"/>
    <col min="4588" max="4588" width="3" style="33" customWidth="1"/>
    <col min="4589" max="4589" width="54.140625" style="33" customWidth="1"/>
    <col min="4590" max="4590" width="16.42578125" style="33" bestFit="1" customWidth="1"/>
    <col min="4591" max="4591" width="1.140625" style="33" customWidth="1"/>
    <col min="4592" max="4592" width="15.7109375" style="33" customWidth="1"/>
    <col min="4593" max="4593" width="1.42578125" style="33" customWidth="1"/>
    <col min="4594" max="4594" width="16.42578125" style="33" bestFit="1" customWidth="1"/>
    <col min="4595" max="4595" width="1.140625" style="33" customWidth="1"/>
    <col min="4596" max="4596" width="16.42578125" style="33" customWidth="1"/>
    <col min="4597" max="4843" width="10.140625" style="33"/>
    <col min="4844" max="4844" width="3" style="33" customWidth="1"/>
    <col min="4845" max="4845" width="54.140625" style="33" customWidth="1"/>
    <col min="4846" max="4846" width="16.42578125" style="33" bestFit="1" customWidth="1"/>
    <col min="4847" max="4847" width="1.140625" style="33" customWidth="1"/>
    <col min="4848" max="4848" width="15.7109375" style="33" customWidth="1"/>
    <col min="4849" max="4849" width="1.42578125" style="33" customWidth="1"/>
    <col min="4850" max="4850" width="16.42578125" style="33" bestFit="1" customWidth="1"/>
    <col min="4851" max="4851" width="1.140625" style="33" customWidth="1"/>
    <col min="4852" max="4852" width="16.42578125" style="33" customWidth="1"/>
    <col min="4853" max="5099" width="10.140625" style="33"/>
    <col min="5100" max="5100" width="3" style="33" customWidth="1"/>
    <col min="5101" max="5101" width="54.140625" style="33" customWidth="1"/>
    <col min="5102" max="5102" width="16.42578125" style="33" bestFit="1" customWidth="1"/>
    <col min="5103" max="5103" width="1.140625" style="33" customWidth="1"/>
    <col min="5104" max="5104" width="15.7109375" style="33" customWidth="1"/>
    <col min="5105" max="5105" width="1.42578125" style="33" customWidth="1"/>
    <col min="5106" max="5106" width="16.42578125" style="33" bestFit="1" customWidth="1"/>
    <col min="5107" max="5107" width="1.140625" style="33" customWidth="1"/>
    <col min="5108" max="5108" width="16.42578125" style="33" customWidth="1"/>
    <col min="5109" max="5355" width="10.140625" style="33"/>
    <col min="5356" max="5356" width="3" style="33" customWidth="1"/>
    <col min="5357" max="5357" width="54.140625" style="33" customWidth="1"/>
    <col min="5358" max="5358" width="16.42578125" style="33" bestFit="1" customWidth="1"/>
    <col min="5359" max="5359" width="1.140625" style="33" customWidth="1"/>
    <col min="5360" max="5360" width="15.7109375" style="33" customWidth="1"/>
    <col min="5361" max="5361" width="1.42578125" style="33" customWidth="1"/>
    <col min="5362" max="5362" width="16.42578125" style="33" bestFit="1" customWidth="1"/>
    <col min="5363" max="5363" width="1.140625" style="33" customWidth="1"/>
    <col min="5364" max="5364" width="16.42578125" style="33" customWidth="1"/>
    <col min="5365" max="5611" width="10.140625" style="33"/>
    <col min="5612" max="5612" width="3" style="33" customWidth="1"/>
    <col min="5613" max="5613" width="54.140625" style="33" customWidth="1"/>
    <col min="5614" max="5614" width="16.42578125" style="33" bestFit="1" customWidth="1"/>
    <col min="5615" max="5615" width="1.140625" style="33" customWidth="1"/>
    <col min="5616" max="5616" width="15.7109375" style="33" customWidth="1"/>
    <col min="5617" max="5617" width="1.42578125" style="33" customWidth="1"/>
    <col min="5618" max="5618" width="16.42578125" style="33" bestFit="1" customWidth="1"/>
    <col min="5619" max="5619" width="1.140625" style="33" customWidth="1"/>
    <col min="5620" max="5620" width="16.42578125" style="33" customWidth="1"/>
    <col min="5621" max="5867" width="10.140625" style="33"/>
    <col min="5868" max="5868" width="3" style="33" customWidth="1"/>
    <col min="5869" max="5869" width="54.140625" style="33" customWidth="1"/>
    <col min="5870" max="5870" width="16.42578125" style="33" bestFit="1" customWidth="1"/>
    <col min="5871" max="5871" width="1.140625" style="33" customWidth="1"/>
    <col min="5872" max="5872" width="15.7109375" style="33" customWidth="1"/>
    <col min="5873" max="5873" width="1.42578125" style="33" customWidth="1"/>
    <col min="5874" max="5874" width="16.42578125" style="33" bestFit="1" customWidth="1"/>
    <col min="5875" max="5875" width="1.140625" style="33" customWidth="1"/>
    <col min="5876" max="5876" width="16.42578125" style="33" customWidth="1"/>
    <col min="5877" max="6123" width="10.140625" style="33"/>
    <col min="6124" max="6124" width="3" style="33" customWidth="1"/>
    <col min="6125" max="6125" width="54.140625" style="33" customWidth="1"/>
    <col min="6126" max="6126" width="16.42578125" style="33" bestFit="1" customWidth="1"/>
    <col min="6127" max="6127" width="1.140625" style="33" customWidth="1"/>
    <col min="6128" max="6128" width="15.7109375" style="33" customWidth="1"/>
    <col min="6129" max="6129" width="1.42578125" style="33" customWidth="1"/>
    <col min="6130" max="6130" width="16.42578125" style="33" bestFit="1" customWidth="1"/>
    <col min="6131" max="6131" width="1.140625" style="33" customWidth="1"/>
    <col min="6132" max="6132" width="16.42578125" style="33" customWidth="1"/>
    <col min="6133" max="6379" width="10.140625" style="33"/>
    <col min="6380" max="6380" width="3" style="33" customWidth="1"/>
    <col min="6381" max="6381" width="54.140625" style="33" customWidth="1"/>
    <col min="6382" max="6382" width="16.42578125" style="33" bestFit="1" customWidth="1"/>
    <col min="6383" max="6383" width="1.140625" style="33" customWidth="1"/>
    <col min="6384" max="6384" width="15.7109375" style="33" customWidth="1"/>
    <col min="6385" max="6385" width="1.42578125" style="33" customWidth="1"/>
    <col min="6386" max="6386" width="16.42578125" style="33" bestFit="1" customWidth="1"/>
    <col min="6387" max="6387" width="1.140625" style="33" customWidth="1"/>
    <col min="6388" max="6388" width="16.42578125" style="33" customWidth="1"/>
    <col min="6389" max="6635" width="10.140625" style="33"/>
    <col min="6636" max="6636" width="3" style="33" customWidth="1"/>
    <col min="6637" max="6637" width="54.140625" style="33" customWidth="1"/>
    <col min="6638" max="6638" width="16.42578125" style="33" bestFit="1" customWidth="1"/>
    <col min="6639" max="6639" width="1.140625" style="33" customWidth="1"/>
    <col min="6640" max="6640" width="15.7109375" style="33" customWidth="1"/>
    <col min="6641" max="6641" width="1.42578125" style="33" customWidth="1"/>
    <col min="6642" max="6642" width="16.42578125" style="33" bestFit="1" customWidth="1"/>
    <col min="6643" max="6643" width="1.140625" style="33" customWidth="1"/>
    <col min="6644" max="6644" width="16.42578125" style="33" customWidth="1"/>
    <col min="6645" max="6891" width="10.140625" style="33"/>
    <col min="6892" max="6892" width="3" style="33" customWidth="1"/>
    <col min="6893" max="6893" width="54.140625" style="33" customWidth="1"/>
    <col min="6894" max="6894" width="16.42578125" style="33" bestFit="1" customWidth="1"/>
    <col min="6895" max="6895" width="1.140625" style="33" customWidth="1"/>
    <col min="6896" max="6896" width="15.7109375" style="33" customWidth="1"/>
    <col min="6897" max="6897" width="1.42578125" style="33" customWidth="1"/>
    <col min="6898" max="6898" width="16.42578125" style="33" bestFit="1" customWidth="1"/>
    <col min="6899" max="6899" width="1.140625" style="33" customWidth="1"/>
    <col min="6900" max="6900" width="16.42578125" style="33" customWidth="1"/>
    <col min="6901" max="7147" width="10.140625" style="33"/>
    <col min="7148" max="7148" width="3" style="33" customWidth="1"/>
    <col min="7149" max="7149" width="54.140625" style="33" customWidth="1"/>
    <col min="7150" max="7150" width="16.42578125" style="33" bestFit="1" customWidth="1"/>
    <col min="7151" max="7151" width="1.140625" style="33" customWidth="1"/>
    <col min="7152" max="7152" width="15.7109375" style="33" customWidth="1"/>
    <col min="7153" max="7153" width="1.42578125" style="33" customWidth="1"/>
    <col min="7154" max="7154" width="16.42578125" style="33" bestFit="1" customWidth="1"/>
    <col min="7155" max="7155" width="1.140625" style="33" customWidth="1"/>
    <col min="7156" max="7156" width="16.42578125" style="33" customWidth="1"/>
    <col min="7157" max="7403" width="10.140625" style="33"/>
    <col min="7404" max="7404" width="3" style="33" customWidth="1"/>
    <col min="7405" max="7405" width="54.140625" style="33" customWidth="1"/>
    <col min="7406" max="7406" width="16.42578125" style="33" bestFit="1" customWidth="1"/>
    <col min="7407" max="7407" width="1.140625" style="33" customWidth="1"/>
    <col min="7408" max="7408" width="15.7109375" style="33" customWidth="1"/>
    <col min="7409" max="7409" width="1.42578125" style="33" customWidth="1"/>
    <col min="7410" max="7410" width="16.42578125" style="33" bestFit="1" customWidth="1"/>
    <col min="7411" max="7411" width="1.140625" style="33" customWidth="1"/>
    <col min="7412" max="7412" width="16.42578125" style="33" customWidth="1"/>
    <col min="7413" max="7659" width="10.140625" style="33"/>
    <col min="7660" max="7660" width="3" style="33" customWidth="1"/>
    <col min="7661" max="7661" width="54.140625" style="33" customWidth="1"/>
    <col min="7662" max="7662" width="16.42578125" style="33" bestFit="1" customWidth="1"/>
    <col min="7663" max="7663" width="1.140625" style="33" customWidth="1"/>
    <col min="7664" max="7664" width="15.7109375" style="33" customWidth="1"/>
    <col min="7665" max="7665" width="1.42578125" style="33" customWidth="1"/>
    <col min="7666" max="7666" width="16.42578125" style="33" bestFit="1" customWidth="1"/>
    <col min="7667" max="7667" width="1.140625" style="33" customWidth="1"/>
    <col min="7668" max="7668" width="16.42578125" style="33" customWidth="1"/>
    <col min="7669" max="7915" width="10.140625" style="33"/>
    <col min="7916" max="7916" width="3" style="33" customWidth="1"/>
    <col min="7917" max="7917" width="54.140625" style="33" customWidth="1"/>
    <col min="7918" max="7918" width="16.42578125" style="33" bestFit="1" customWidth="1"/>
    <col min="7919" max="7919" width="1.140625" style="33" customWidth="1"/>
    <col min="7920" max="7920" width="15.7109375" style="33" customWidth="1"/>
    <col min="7921" max="7921" width="1.42578125" style="33" customWidth="1"/>
    <col min="7922" max="7922" width="16.42578125" style="33" bestFit="1" customWidth="1"/>
    <col min="7923" max="7923" width="1.140625" style="33" customWidth="1"/>
    <col min="7924" max="7924" width="16.42578125" style="33" customWidth="1"/>
    <col min="7925" max="8171" width="10.140625" style="33"/>
    <col min="8172" max="8172" width="3" style="33" customWidth="1"/>
    <col min="8173" max="8173" width="54.140625" style="33" customWidth="1"/>
    <col min="8174" max="8174" width="16.42578125" style="33" bestFit="1" customWidth="1"/>
    <col min="8175" max="8175" width="1.140625" style="33" customWidth="1"/>
    <col min="8176" max="8176" width="15.7109375" style="33" customWidth="1"/>
    <col min="8177" max="8177" width="1.42578125" style="33" customWidth="1"/>
    <col min="8178" max="8178" width="16.42578125" style="33" bestFit="1" customWidth="1"/>
    <col min="8179" max="8179" width="1.140625" style="33" customWidth="1"/>
    <col min="8180" max="8180" width="16.42578125" style="33" customWidth="1"/>
    <col min="8181" max="8427" width="10.140625" style="33"/>
    <col min="8428" max="8428" width="3" style="33" customWidth="1"/>
    <col min="8429" max="8429" width="54.140625" style="33" customWidth="1"/>
    <col min="8430" max="8430" width="16.42578125" style="33" bestFit="1" customWidth="1"/>
    <col min="8431" max="8431" width="1.140625" style="33" customWidth="1"/>
    <col min="8432" max="8432" width="15.7109375" style="33" customWidth="1"/>
    <col min="8433" max="8433" width="1.42578125" style="33" customWidth="1"/>
    <col min="8434" max="8434" width="16.42578125" style="33" bestFit="1" customWidth="1"/>
    <col min="8435" max="8435" width="1.140625" style="33" customWidth="1"/>
    <col min="8436" max="8436" width="16.42578125" style="33" customWidth="1"/>
    <col min="8437" max="8683" width="10.140625" style="33"/>
    <col min="8684" max="8684" width="3" style="33" customWidth="1"/>
    <col min="8685" max="8685" width="54.140625" style="33" customWidth="1"/>
    <col min="8686" max="8686" width="16.42578125" style="33" bestFit="1" customWidth="1"/>
    <col min="8687" max="8687" width="1.140625" style="33" customWidth="1"/>
    <col min="8688" max="8688" width="15.7109375" style="33" customWidth="1"/>
    <col min="8689" max="8689" width="1.42578125" style="33" customWidth="1"/>
    <col min="8690" max="8690" width="16.42578125" style="33" bestFit="1" customWidth="1"/>
    <col min="8691" max="8691" width="1.140625" style="33" customWidth="1"/>
    <col min="8692" max="8692" width="16.42578125" style="33" customWidth="1"/>
    <col min="8693" max="8939" width="10.140625" style="33"/>
    <col min="8940" max="8940" width="3" style="33" customWidth="1"/>
    <col min="8941" max="8941" width="54.140625" style="33" customWidth="1"/>
    <col min="8942" max="8942" width="16.42578125" style="33" bestFit="1" customWidth="1"/>
    <col min="8943" max="8943" width="1.140625" style="33" customWidth="1"/>
    <col min="8944" max="8944" width="15.7109375" style="33" customWidth="1"/>
    <col min="8945" max="8945" width="1.42578125" style="33" customWidth="1"/>
    <col min="8946" max="8946" width="16.42578125" style="33" bestFit="1" customWidth="1"/>
    <col min="8947" max="8947" width="1.140625" style="33" customWidth="1"/>
    <col min="8948" max="8948" width="16.42578125" style="33" customWidth="1"/>
    <col min="8949" max="9195" width="10.140625" style="33"/>
    <col min="9196" max="9196" width="3" style="33" customWidth="1"/>
    <col min="9197" max="9197" width="54.140625" style="33" customWidth="1"/>
    <col min="9198" max="9198" width="16.42578125" style="33" bestFit="1" customWidth="1"/>
    <col min="9199" max="9199" width="1.140625" style="33" customWidth="1"/>
    <col min="9200" max="9200" width="15.7109375" style="33" customWidth="1"/>
    <col min="9201" max="9201" width="1.42578125" style="33" customWidth="1"/>
    <col min="9202" max="9202" width="16.42578125" style="33" bestFit="1" customWidth="1"/>
    <col min="9203" max="9203" width="1.140625" style="33" customWidth="1"/>
    <col min="9204" max="9204" width="16.42578125" style="33" customWidth="1"/>
    <col min="9205" max="9451" width="10.140625" style="33"/>
    <col min="9452" max="9452" width="3" style="33" customWidth="1"/>
    <col min="9453" max="9453" width="54.140625" style="33" customWidth="1"/>
    <col min="9454" max="9454" width="16.42578125" style="33" bestFit="1" customWidth="1"/>
    <col min="9455" max="9455" width="1.140625" style="33" customWidth="1"/>
    <col min="9456" max="9456" width="15.7109375" style="33" customWidth="1"/>
    <col min="9457" max="9457" width="1.42578125" style="33" customWidth="1"/>
    <col min="9458" max="9458" width="16.42578125" style="33" bestFit="1" customWidth="1"/>
    <col min="9459" max="9459" width="1.140625" style="33" customWidth="1"/>
    <col min="9460" max="9460" width="16.42578125" style="33" customWidth="1"/>
    <col min="9461" max="9707" width="10.140625" style="33"/>
    <col min="9708" max="9708" width="3" style="33" customWidth="1"/>
    <col min="9709" max="9709" width="54.140625" style="33" customWidth="1"/>
    <col min="9710" max="9710" width="16.42578125" style="33" bestFit="1" customWidth="1"/>
    <col min="9711" max="9711" width="1.140625" style="33" customWidth="1"/>
    <col min="9712" max="9712" width="15.7109375" style="33" customWidth="1"/>
    <col min="9713" max="9713" width="1.42578125" style="33" customWidth="1"/>
    <col min="9714" max="9714" width="16.42578125" style="33" bestFit="1" customWidth="1"/>
    <col min="9715" max="9715" width="1.140625" style="33" customWidth="1"/>
    <col min="9716" max="9716" width="16.42578125" style="33" customWidth="1"/>
    <col min="9717" max="9963" width="10.140625" style="33"/>
    <col min="9964" max="9964" width="3" style="33" customWidth="1"/>
    <col min="9965" max="9965" width="54.140625" style="33" customWidth="1"/>
    <col min="9966" max="9966" width="16.42578125" style="33" bestFit="1" customWidth="1"/>
    <col min="9967" max="9967" width="1.140625" style="33" customWidth="1"/>
    <col min="9968" max="9968" width="15.7109375" style="33" customWidth="1"/>
    <col min="9969" max="9969" width="1.42578125" style="33" customWidth="1"/>
    <col min="9970" max="9970" width="16.42578125" style="33" bestFit="1" customWidth="1"/>
    <col min="9971" max="9971" width="1.140625" style="33" customWidth="1"/>
    <col min="9972" max="9972" width="16.42578125" style="33" customWidth="1"/>
    <col min="9973" max="10219" width="10.140625" style="33"/>
    <col min="10220" max="10220" width="3" style="33" customWidth="1"/>
    <col min="10221" max="10221" width="54.140625" style="33" customWidth="1"/>
    <col min="10222" max="10222" width="16.42578125" style="33" bestFit="1" customWidth="1"/>
    <col min="10223" max="10223" width="1.140625" style="33" customWidth="1"/>
    <col min="10224" max="10224" width="15.7109375" style="33" customWidth="1"/>
    <col min="10225" max="10225" width="1.42578125" style="33" customWidth="1"/>
    <col min="10226" max="10226" width="16.42578125" style="33" bestFit="1" customWidth="1"/>
    <col min="10227" max="10227" width="1.140625" style="33" customWidth="1"/>
    <col min="10228" max="10228" width="16.42578125" style="33" customWidth="1"/>
    <col min="10229" max="10475" width="10.140625" style="33"/>
    <col min="10476" max="10476" width="3" style="33" customWidth="1"/>
    <col min="10477" max="10477" width="54.140625" style="33" customWidth="1"/>
    <col min="10478" max="10478" width="16.42578125" style="33" bestFit="1" customWidth="1"/>
    <col min="10479" max="10479" width="1.140625" style="33" customWidth="1"/>
    <col min="10480" max="10480" width="15.7109375" style="33" customWidth="1"/>
    <col min="10481" max="10481" width="1.42578125" style="33" customWidth="1"/>
    <col min="10482" max="10482" width="16.42578125" style="33" bestFit="1" customWidth="1"/>
    <col min="10483" max="10483" width="1.140625" style="33" customWidth="1"/>
    <col min="10484" max="10484" width="16.42578125" style="33" customWidth="1"/>
    <col min="10485" max="10731" width="10.140625" style="33"/>
    <col min="10732" max="10732" width="3" style="33" customWidth="1"/>
    <col min="10733" max="10733" width="54.140625" style="33" customWidth="1"/>
    <col min="10734" max="10734" width="16.42578125" style="33" bestFit="1" customWidth="1"/>
    <col min="10735" max="10735" width="1.140625" style="33" customWidth="1"/>
    <col min="10736" max="10736" width="15.7109375" style="33" customWidth="1"/>
    <col min="10737" max="10737" width="1.42578125" style="33" customWidth="1"/>
    <col min="10738" max="10738" width="16.42578125" style="33" bestFit="1" customWidth="1"/>
    <col min="10739" max="10739" width="1.140625" style="33" customWidth="1"/>
    <col min="10740" max="10740" width="16.42578125" style="33" customWidth="1"/>
    <col min="10741" max="10987" width="10.140625" style="33"/>
    <col min="10988" max="10988" width="3" style="33" customWidth="1"/>
    <col min="10989" max="10989" width="54.140625" style="33" customWidth="1"/>
    <col min="10990" max="10990" width="16.42578125" style="33" bestFit="1" customWidth="1"/>
    <col min="10991" max="10991" width="1.140625" style="33" customWidth="1"/>
    <col min="10992" max="10992" width="15.7109375" style="33" customWidth="1"/>
    <col min="10993" max="10993" width="1.42578125" style="33" customWidth="1"/>
    <col min="10994" max="10994" width="16.42578125" style="33" bestFit="1" customWidth="1"/>
    <col min="10995" max="10995" width="1.140625" style="33" customWidth="1"/>
    <col min="10996" max="10996" width="16.42578125" style="33" customWidth="1"/>
    <col min="10997" max="11243" width="10.140625" style="33"/>
    <col min="11244" max="11244" width="3" style="33" customWidth="1"/>
    <col min="11245" max="11245" width="54.140625" style="33" customWidth="1"/>
    <col min="11246" max="11246" width="16.42578125" style="33" bestFit="1" customWidth="1"/>
    <col min="11247" max="11247" width="1.140625" style="33" customWidth="1"/>
    <col min="11248" max="11248" width="15.7109375" style="33" customWidth="1"/>
    <col min="11249" max="11249" width="1.42578125" style="33" customWidth="1"/>
    <col min="11250" max="11250" width="16.42578125" style="33" bestFit="1" customWidth="1"/>
    <col min="11251" max="11251" width="1.140625" style="33" customWidth="1"/>
    <col min="11252" max="11252" width="16.42578125" style="33" customWidth="1"/>
    <col min="11253" max="11499" width="10.140625" style="33"/>
    <col min="11500" max="11500" width="3" style="33" customWidth="1"/>
    <col min="11501" max="11501" width="54.140625" style="33" customWidth="1"/>
    <col min="11502" max="11502" width="16.42578125" style="33" bestFit="1" customWidth="1"/>
    <col min="11503" max="11503" width="1.140625" style="33" customWidth="1"/>
    <col min="11504" max="11504" width="15.7109375" style="33" customWidth="1"/>
    <col min="11505" max="11505" width="1.42578125" style="33" customWidth="1"/>
    <col min="11506" max="11506" width="16.42578125" style="33" bestFit="1" customWidth="1"/>
    <col min="11507" max="11507" width="1.140625" style="33" customWidth="1"/>
    <col min="11508" max="11508" width="16.42578125" style="33" customWidth="1"/>
    <col min="11509" max="11755" width="10.140625" style="33"/>
    <col min="11756" max="11756" width="3" style="33" customWidth="1"/>
    <col min="11757" max="11757" width="54.140625" style="33" customWidth="1"/>
    <col min="11758" max="11758" width="16.42578125" style="33" bestFit="1" customWidth="1"/>
    <col min="11759" max="11759" width="1.140625" style="33" customWidth="1"/>
    <col min="11760" max="11760" width="15.7109375" style="33" customWidth="1"/>
    <col min="11761" max="11761" width="1.42578125" style="33" customWidth="1"/>
    <col min="11762" max="11762" width="16.42578125" style="33" bestFit="1" customWidth="1"/>
    <col min="11763" max="11763" width="1.140625" style="33" customWidth="1"/>
    <col min="11764" max="11764" width="16.42578125" style="33" customWidth="1"/>
    <col min="11765" max="12011" width="10.140625" style="33"/>
    <col min="12012" max="12012" width="3" style="33" customWidth="1"/>
    <col min="12013" max="12013" width="54.140625" style="33" customWidth="1"/>
    <col min="12014" max="12014" width="16.42578125" style="33" bestFit="1" customWidth="1"/>
    <col min="12015" max="12015" width="1.140625" style="33" customWidth="1"/>
    <col min="12016" max="12016" width="15.7109375" style="33" customWidth="1"/>
    <col min="12017" max="12017" width="1.42578125" style="33" customWidth="1"/>
    <col min="12018" max="12018" width="16.42578125" style="33" bestFit="1" customWidth="1"/>
    <col min="12019" max="12019" width="1.140625" style="33" customWidth="1"/>
    <col min="12020" max="12020" width="16.42578125" style="33" customWidth="1"/>
    <col min="12021" max="12267" width="10.140625" style="33"/>
    <col min="12268" max="12268" width="3" style="33" customWidth="1"/>
    <col min="12269" max="12269" width="54.140625" style="33" customWidth="1"/>
    <col min="12270" max="12270" width="16.42578125" style="33" bestFit="1" customWidth="1"/>
    <col min="12271" max="12271" width="1.140625" style="33" customWidth="1"/>
    <col min="12272" max="12272" width="15.7109375" style="33" customWidth="1"/>
    <col min="12273" max="12273" width="1.42578125" style="33" customWidth="1"/>
    <col min="12274" max="12274" width="16.42578125" style="33" bestFit="1" customWidth="1"/>
    <col min="12275" max="12275" width="1.140625" style="33" customWidth="1"/>
    <col min="12276" max="12276" width="16.42578125" style="33" customWidth="1"/>
    <col min="12277" max="12523" width="10.140625" style="33"/>
    <col min="12524" max="12524" width="3" style="33" customWidth="1"/>
    <col min="12525" max="12525" width="54.140625" style="33" customWidth="1"/>
    <col min="12526" max="12526" width="16.42578125" style="33" bestFit="1" customWidth="1"/>
    <col min="12527" max="12527" width="1.140625" style="33" customWidth="1"/>
    <col min="12528" max="12528" width="15.7109375" style="33" customWidth="1"/>
    <col min="12529" max="12529" width="1.42578125" style="33" customWidth="1"/>
    <col min="12530" max="12530" width="16.42578125" style="33" bestFit="1" customWidth="1"/>
    <col min="12531" max="12531" width="1.140625" style="33" customWidth="1"/>
    <col min="12532" max="12532" width="16.42578125" style="33" customWidth="1"/>
    <col min="12533" max="12779" width="10.140625" style="33"/>
    <col min="12780" max="12780" width="3" style="33" customWidth="1"/>
    <col min="12781" max="12781" width="54.140625" style="33" customWidth="1"/>
    <col min="12782" max="12782" width="16.42578125" style="33" bestFit="1" customWidth="1"/>
    <col min="12783" max="12783" width="1.140625" style="33" customWidth="1"/>
    <col min="12784" max="12784" width="15.7109375" style="33" customWidth="1"/>
    <col min="12785" max="12785" width="1.42578125" style="33" customWidth="1"/>
    <col min="12786" max="12786" width="16.42578125" style="33" bestFit="1" customWidth="1"/>
    <col min="12787" max="12787" width="1.140625" style="33" customWidth="1"/>
    <col min="12788" max="12788" width="16.42578125" style="33" customWidth="1"/>
    <col min="12789" max="13035" width="10.140625" style="33"/>
    <col min="13036" max="13036" width="3" style="33" customWidth="1"/>
    <col min="13037" max="13037" width="54.140625" style="33" customWidth="1"/>
    <col min="13038" max="13038" width="16.42578125" style="33" bestFit="1" customWidth="1"/>
    <col min="13039" max="13039" width="1.140625" style="33" customWidth="1"/>
    <col min="13040" max="13040" width="15.7109375" style="33" customWidth="1"/>
    <col min="13041" max="13041" width="1.42578125" style="33" customWidth="1"/>
    <col min="13042" max="13042" width="16.42578125" style="33" bestFit="1" customWidth="1"/>
    <col min="13043" max="13043" width="1.140625" style="33" customWidth="1"/>
    <col min="13044" max="13044" width="16.42578125" style="33" customWidth="1"/>
    <col min="13045" max="13291" width="10.140625" style="33"/>
    <col min="13292" max="13292" width="3" style="33" customWidth="1"/>
    <col min="13293" max="13293" width="54.140625" style="33" customWidth="1"/>
    <col min="13294" max="13294" width="16.42578125" style="33" bestFit="1" customWidth="1"/>
    <col min="13295" max="13295" width="1.140625" style="33" customWidth="1"/>
    <col min="13296" max="13296" width="15.7109375" style="33" customWidth="1"/>
    <col min="13297" max="13297" width="1.42578125" style="33" customWidth="1"/>
    <col min="13298" max="13298" width="16.42578125" style="33" bestFit="1" customWidth="1"/>
    <col min="13299" max="13299" width="1.140625" style="33" customWidth="1"/>
    <col min="13300" max="13300" width="16.42578125" style="33" customWidth="1"/>
    <col min="13301" max="13547" width="10.140625" style="33"/>
    <col min="13548" max="13548" width="3" style="33" customWidth="1"/>
    <col min="13549" max="13549" width="54.140625" style="33" customWidth="1"/>
    <col min="13550" max="13550" width="16.42578125" style="33" bestFit="1" customWidth="1"/>
    <col min="13551" max="13551" width="1.140625" style="33" customWidth="1"/>
    <col min="13552" max="13552" width="15.7109375" style="33" customWidth="1"/>
    <col min="13553" max="13553" width="1.42578125" style="33" customWidth="1"/>
    <col min="13554" max="13554" width="16.42578125" style="33" bestFit="1" customWidth="1"/>
    <col min="13555" max="13555" width="1.140625" style="33" customWidth="1"/>
    <col min="13556" max="13556" width="16.42578125" style="33" customWidth="1"/>
    <col min="13557" max="13803" width="10.140625" style="33"/>
    <col min="13804" max="13804" width="3" style="33" customWidth="1"/>
    <col min="13805" max="13805" width="54.140625" style="33" customWidth="1"/>
    <col min="13806" max="13806" width="16.42578125" style="33" bestFit="1" customWidth="1"/>
    <col min="13807" max="13807" width="1.140625" style="33" customWidth="1"/>
    <col min="13808" max="13808" width="15.7109375" style="33" customWidth="1"/>
    <col min="13809" max="13809" width="1.42578125" style="33" customWidth="1"/>
    <col min="13810" max="13810" width="16.42578125" style="33" bestFit="1" customWidth="1"/>
    <col min="13811" max="13811" width="1.140625" style="33" customWidth="1"/>
    <col min="13812" max="13812" width="16.42578125" style="33" customWidth="1"/>
    <col min="13813" max="14059" width="10.140625" style="33"/>
    <col min="14060" max="14060" width="3" style="33" customWidth="1"/>
    <col min="14061" max="14061" width="54.140625" style="33" customWidth="1"/>
    <col min="14062" max="14062" width="16.42578125" style="33" bestFit="1" customWidth="1"/>
    <col min="14063" max="14063" width="1.140625" style="33" customWidth="1"/>
    <col min="14064" max="14064" width="15.7109375" style="33" customWidth="1"/>
    <col min="14065" max="14065" width="1.42578125" style="33" customWidth="1"/>
    <col min="14066" max="14066" width="16.42578125" style="33" bestFit="1" customWidth="1"/>
    <col min="14067" max="14067" width="1.140625" style="33" customWidth="1"/>
    <col min="14068" max="14068" width="16.42578125" style="33" customWidth="1"/>
    <col min="14069" max="14315" width="10.140625" style="33"/>
    <col min="14316" max="14316" width="3" style="33" customWidth="1"/>
    <col min="14317" max="14317" width="54.140625" style="33" customWidth="1"/>
    <col min="14318" max="14318" width="16.42578125" style="33" bestFit="1" customWidth="1"/>
    <col min="14319" max="14319" width="1.140625" style="33" customWidth="1"/>
    <col min="14320" max="14320" width="15.7109375" style="33" customWidth="1"/>
    <col min="14321" max="14321" width="1.42578125" style="33" customWidth="1"/>
    <col min="14322" max="14322" width="16.42578125" style="33" bestFit="1" customWidth="1"/>
    <col min="14323" max="14323" width="1.140625" style="33" customWidth="1"/>
    <col min="14324" max="14324" width="16.42578125" style="33" customWidth="1"/>
    <col min="14325" max="14571" width="10.140625" style="33"/>
    <col min="14572" max="14572" width="3" style="33" customWidth="1"/>
    <col min="14573" max="14573" width="54.140625" style="33" customWidth="1"/>
    <col min="14574" max="14574" width="16.42578125" style="33" bestFit="1" customWidth="1"/>
    <col min="14575" max="14575" width="1.140625" style="33" customWidth="1"/>
    <col min="14576" max="14576" width="15.7109375" style="33" customWidth="1"/>
    <col min="14577" max="14577" width="1.42578125" style="33" customWidth="1"/>
    <col min="14578" max="14578" width="16.42578125" style="33" bestFit="1" customWidth="1"/>
    <col min="14579" max="14579" width="1.140625" style="33" customWidth="1"/>
    <col min="14580" max="14580" width="16.42578125" style="33" customWidth="1"/>
    <col min="14581" max="14827" width="10.140625" style="33"/>
    <col min="14828" max="14828" width="3" style="33" customWidth="1"/>
    <col min="14829" max="14829" width="54.140625" style="33" customWidth="1"/>
    <col min="14830" max="14830" width="16.42578125" style="33" bestFit="1" customWidth="1"/>
    <col min="14831" max="14831" width="1.140625" style="33" customWidth="1"/>
    <col min="14832" max="14832" width="15.7109375" style="33" customWidth="1"/>
    <col min="14833" max="14833" width="1.42578125" style="33" customWidth="1"/>
    <col min="14834" max="14834" width="16.42578125" style="33" bestFit="1" customWidth="1"/>
    <col min="14835" max="14835" width="1.140625" style="33" customWidth="1"/>
    <col min="14836" max="14836" width="16.42578125" style="33" customWidth="1"/>
    <col min="14837" max="15083" width="10.140625" style="33"/>
    <col min="15084" max="15084" width="3" style="33" customWidth="1"/>
    <col min="15085" max="15085" width="54.140625" style="33" customWidth="1"/>
    <col min="15086" max="15086" width="16.42578125" style="33" bestFit="1" customWidth="1"/>
    <col min="15087" max="15087" width="1.140625" style="33" customWidth="1"/>
    <col min="15088" max="15088" width="15.7109375" style="33" customWidth="1"/>
    <col min="15089" max="15089" width="1.42578125" style="33" customWidth="1"/>
    <col min="15090" max="15090" width="16.42578125" style="33" bestFit="1" customWidth="1"/>
    <col min="15091" max="15091" width="1.140625" style="33" customWidth="1"/>
    <col min="15092" max="15092" width="16.42578125" style="33" customWidth="1"/>
    <col min="15093" max="15339" width="10.140625" style="33"/>
    <col min="15340" max="15340" width="3" style="33" customWidth="1"/>
    <col min="15341" max="15341" width="54.140625" style="33" customWidth="1"/>
    <col min="15342" max="15342" width="16.42578125" style="33" bestFit="1" customWidth="1"/>
    <col min="15343" max="15343" width="1.140625" style="33" customWidth="1"/>
    <col min="15344" max="15344" width="15.7109375" style="33" customWidth="1"/>
    <col min="15345" max="15345" width="1.42578125" style="33" customWidth="1"/>
    <col min="15346" max="15346" width="16.42578125" style="33" bestFit="1" customWidth="1"/>
    <col min="15347" max="15347" width="1.140625" style="33" customWidth="1"/>
    <col min="15348" max="15348" width="16.42578125" style="33" customWidth="1"/>
    <col min="15349" max="15595" width="10.140625" style="33"/>
    <col min="15596" max="15596" width="3" style="33" customWidth="1"/>
    <col min="15597" max="15597" width="54.140625" style="33" customWidth="1"/>
    <col min="15598" max="15598" width="16.42578125" style="33" bestFit="1" customWidth="1"/>
    <col min="15599" max="15599" width="1.140625" style="33" customWidth="1"/>
    <col min="15600" max="15600" width="15.7109375" style="33" customWidth="1"/>
    <col min="15601" max="15601" width="1.42578125" style="33" customWidth="1"/>
    <col min="15602" max="15602" width="16.42578125" style="33" bestFit="1" customWidth="1"/>
    <col min="15603" max="15603" width="1.140625" style="33" customWidth="1"/>
    <col min="15604" max="15604" width="16.42578125" style="33" customWidth="1"/>
    <col min="15605" max="15851" width="10.140625" style="33"/>
    <col min="15852" max="15852" width="3" style="33" customWidth="1"/>
    <col min="15853" max="15853" width="54.140625" style="33" customWidth="1"/>
    <col min="15854" max="15854" width="16.42578125" style="33" bestFit="1" customWidth="1"/>
    <col min="15855" max="15855" width="1.140625" style="33" customWidth="1"/>
    <col min="15856" max="15856" width="15.7109375" style="33" customWidth="1"/>
    <col min="15857" max="15857" width="1.42578125" style="33" customWidth="1"/>
    <col min="15858" max="15858" width="16.42578125" style="33" bestFit="1" customWidth="1"/>
    <col min="15859" max="15859" width="1.140625" style="33" customWidth="1"/>
    <col min="15860" max="15860" width="16.42578125" style="33" customWidth="1"/>
    <col min="15861" max="16107" width="10.140625" style="33"/>
    <col min="16108" max="16108" width="3" style="33" customWidth="1"/>
    <col min="16109" max="16109" width="54.140625" style="33" customWidth="1"/>
    <col min="16110" max="16110" width="16.42578125" style="33" bestFit="1" customWidth="1"/>
    <col min="16111" max="16111" width="1.140625" style="33" customWidth="1"/>
    <col min="16112" max="16112" width="15.7109375" style="33" customWidth="1"/>
    <col min="16113" max="16113" width="1.42578125" style="33" customWidth="1"/>
    <col min="16114" max="16114" width="16.42578125" style="33" bestFit="1" customWidth="1"/>
    <col min="16115" max="16115" width="1.140625" style="33" customWidth="1"/>
    <col min="16116" max="16116" width="16.42578125" style="33" customWidth="1"/>
    <col min="16117" max="16384" width="10.140625" style="33"/>
  </cols>
  <sheetData>
    <row r="1" spans="1:17" s="129" customFormat="1" ht="21" customHeight="1">
      <c r="A1" s="3" t="s">
        <v>0</v>
      </c>
      <c r="B1" s="3"/>
      <c r="C1" s="3"/>
    </row>
    <row r="2" spans="1:17" s="129" customFormat="1" ht="21" customHeight="1">
      <c r="A2" s="3" t="s">
        <v>171</v>
      </c>
      <c r="B2" s="3"/>
      <c r="C2" s="3"/>
    </row>
    <row r="3" spans="1:17" s="129" customFormat="1" ht="21" customHeight="1">
      <c r="A3" s="2" t="str">
        <f>+'PL (T) 9M'!A3</f>
        <v>สำหรับงวด 9 เดือน สิ้นสุดวันที่ 30 กันยายน 2566 (ยังไม่ได้ตรวจสอบ/สอบทานแล้ว)</v>
      </c>
      <c r="B3" s="2"/>
      <c r="C3" s="2"/>
    </row>
    <row r="4" spans="1:17" ht="21" customHeight="1">
      <c r="A4" s="132"/>
      <c r="B4" s="132"/>
      <c r="C4" s="132"/>
      <c r="O4" s="133"/>
    </row>
    <row r="5" spans="1:17" ht="21" customHeight="1">
      <c r="K5" s="242" t="s">
        <v>3</v>
      </c>
      <c r="L5" s="242"/>
      <c r="M5" s="242"/>
      <c r="O5" s="242" t="s">
        <v>4</v>
      </c>
      <c r="P5" s="242"/>
      <c r="Q5" s="242"/>
    </row>
    <row r="6" spans="1:17" ht="21" customHeight="1">
      <c r="I6" s="128" t="s">
        <v>5</v>
      </c>
      <c r="J6" s="128"/>
      <c r="K6" s="134" t="s">
        <v>85</v>
      </c>
      <c r="L6" s="34"/>
      <c r="M6" s="134" t="s">
        <v>86</v>
      </c>
      <c r="O6" s="134" t="s">
        <v>85</v>
      </c>
      <c r="P6" s="34"/>
      <c r="Q6" s="134" t="s">
        <v>86</v>
      </c>
    </row>
    <row r="7" spans="1:17" ht="21" customHeight="1">
      <c r="A7" s="35" t="s">
        <v>172</v>
      </c>
      <c r="B7" s="35"/>
      <c r="C7" s="35"/>
      <c r="K7" s="135"/>
      <c r="L7" s="135"/>
      <c r="M7" s="135"/>
      <c r="N7" s="135"/>
      <c r="O7" s="135"/>
      <c r="P7" s="54"/>
      <c r="Q7" s="54"/>
    </row>
    <row r="8" spans="1:17" ht="21" customHeight="1">
      <c r="B8" s="33" t="s">
        <v>107</v>
      </c>
      <c r="K8" s="54">
        <f>+'PL (T) 9M'!J29</f>
        <v>-57465</v>
      </c>
      <c r="L8" s="54"/>
      <c r="M8" s="54">
        <f>+'PL (T) 9M'!L29</f>
        <v>-853</v>
      </c>
      <c r="N8" s="54"/>
      <c r="O8" s="54">
        <f>+'PL (T) 9M'!N29</f>
        <v>13028</v>
      </c>
      <c r="P8" s="54"/>
      <c r="Q8" s="54">
        <f>+'PL (T) 9M'!P29</f>
        <v>27996</v>
      </c>
    </row>
    <row r="9" spans="1:17" ht="21" customHeight="1">
      <c r="B9" s="200" t="s">
        <v>173</v>
      </c>
      <c r="E9" s="200"/>
      <c r="F9" s="200"/>
      <c r="G9" s="200"/>
      <c r="H9" s="200"/>
      <c r="I9" s="200"/>
      <c r="J9" s="200"/>
      <c r="K9" s="123"/>
      <c r="L9" s="123"/>
      <c r="M9" s="123"/>
      <c r="N9" s="123"/>
      <c r="O9" s="123"/>
      <c r="P9" s="123"/>
      <c r="Q9" s="123"/>
    </row>
    <row r="10" spans="1:17" ht="21" customHeight="1">
      <c r="C10" s="200" t="s">
        <v>174</v>
      </c>
      <c r="E10" s="200"/>
      <c r="F10" s="200"/>
      <c r="G10" s="200"/>
      <c r="H10" s="200"/>
      <c r="I10" s="200"/>
      <c r="J10" s="200"/>
      <c r="K10" s="123">
        <f>-'PL (T) 9M'!J28</f>
        <v>-3905</v>
      </c>
      <c r="L10" s="123"/>
      <c r="M10" s="123">
        <v>13243</v>
      </c>
      <c r="N10" s="123"/>
      <c r="O10" s="123">
        <f>-'PL (T) 9M'!N28</f>
        <v>2062</v>
      </c>
      <c r="P10" s="123"/>
      <c r="Q10" s="123">
        <v>5298</v>
      </c>
    </row>
    <row r="11" spans="1:17" ht="21" customHeight="1">
      <c r="C11" s="200" t="s">
        <v>102</v>
      </c>
      <c r="E11" s="201"/>
      <c r="F11" s="201"/>
      <c r="G11" s="201"/>
      <c r="H11" s="201"/>
      <c r="I11" s="201"/>
      <c r="J11" s="201"/>
      <c r="K11" s="123">
        <v>52536</v>
      </c>
      <c r="L11" s="53"/>
      <c r="M11" s="123">
        <v>16126</v>
      </c>
      <c r="N11" s="53"/>
      <c r="O11" s="123">
        <v>6833</v>
      </c>
      <c r="P11" s="53"/>
      <c r="Q11" s="123">
        <v>3629</v>
      </c>
    </row>
    <row r="12" spans="1:17" ht="21" customHeight="1">
      <c r="C12" s="200" t="s">
        <v>175</v>
      </c>
      <c r="E12" s="201"/>
      <c r="F12" s="201"/>
      <c r="G12" s="201"/>
      <c r="H12" s="201"/>
      <c r="I12" s="201"/>
      <c r="J12" s="201"/>
      <c r="K12" s="123">
        <v>68155</v>
      </c>
      <c r="L12" s="53"/>
      <c r="M12" s="123">
        <v>60061</v>
      </c>
      <c r="N12" s="53"/>
      <c r="O12" s="123">
        <v>8229</v>
      </c>
      <c r="P12" s="53"/>
      <c r="Q12" s="123">
        <v>17506</v>
      </c>
    </row>
    <row r="13" spans="1:17" ht="21" customHeight="1">
      <c r="C13" s="200" t="s">
        <v>176</v>
      </c>
      <c r="E13" s="201"/>
      <c r="F13" s="201"/>
      <c r="G13" s="201"/>
      <c r="H13" s="201"/>
      <c r="I13" s="201"/>
      <c r="J13" s="201"/>
      <c r="K13" s="123">
        <v>177</v>
      </c>
      <c r="L13" s="53"/>
      <c r="M13" s="123">
        <v>177</v>
      </c>
      <c r="N13" s="53"/>
      <c r="O13" s="123">
        <v>0</v>
      </c>
      <c r="P13" s="53"/>
      <c r="Q13" s="123">
        <v>0</v>
      </c>
    </row>
    <row r="14" spans="1:17" ht="21" customHeight="1">
      <c r="C14" s="200" t="s">
        <v>177</v>
      </c>
      <c r="E14" s="201"/>
      <c r="F14" s="201"/>
      <c r="G14" s="201"/>
      <c r="H14" s="201"/>
      <c r="I14" s="201"/>
      <c r="J14" s="201"/>
      <c r="K14" s="123">
        <v>2392</v>
      </c>
      <c r="L14" s="123"/>
      <c r="M14" s="123">
        <v>3410</v>
      </c>
      <c r="N14" s="123"/>
      <c r="O14" s="123">
        <v>2392</v>
      </c>
      <c r="P14" s="123"/>
      <c r="Q14" s="123">
        <v>3410</v>
      </c>
    </row>
    <row r="15" spans="1:17" ht="21" customHeight="1">
      <c r="C15" s="200" t="s">
        <v>178</v>
      </c>
      <c r="E15" s="201"/>
      <c r="F15" s="201"/>
      <c r="G15" s="201"/>
      <c r="H15" s="201"/>
      <c r="I15" s="201"/>
      <c r="J15" s="201"/>
      <c r="K15" s="123">
        <v>-4118</v>
      </c>
      <c r="L15" s="123"/>
      <c r="M15" s="123">
        <v>-3731</v>
      </c>
      <c r="N15" s="123"/>
      <c r="O15" s="123">
        <v>-269</v>
      </c>
      <c r="P15" s="123"/>
      <c r="Q15" s="123">
        <v>613</v>
      </c>
    </row>
    <row r="16" spans="1:17" ht="21" customHeight="1">
      <c r="C16" s="200" t="s">
        <v>179</v>
      </c>
      <c r="E16" s="201"/>
      <c r="F16" s="201"/>
      <c r="G16" s="201"/>
      <c r="H16" s="201"/>
      <c r="I16" s="201"/>
      <c r="J16" s="201"/>
      <c r="K16" s="123">
        <v>641</v>
      </c>
      <c r="L16" s="123"/>
      <c r="M16" s="123">
        <v>-51604</v>
      </c>
      <c r="N16" s="123"/>
      <c r="O16" s="123">
        <v>-284</v>
      </c>
      <c r="P16" s="123"/>
      <c r="Q16" s="123">
        <v>-51604</v>
      </c>
    </row>
    <row r="17" spans="2:17" ht="21" customHeight="1">
      <c r="C17" s="200" t="s">
        <v>180</v>
      </c>
      <c r="E17" s="201"/>
      <c r="F17" s="201"/>
      <c r="G17" s="201"/>
      <c r="H17" s="201"/>
      <c r="I17" s="201"/>
      <c r="J17" s="201"/>
      <c r="K17" s="123">
        <v>19822</v>
      </c>
      <c r="L17" s="123"/>
      <c r="M17" s="123">
        <v>0</v>
      </c>
      <c r="N17" s="123"/>
      <c r="O17" s="123">
        <v>18113</v>
      </c>
      <c r="P17" s="123"/>
      <c r="Q17" s="123">
        <v>0</v>
      </c>
    </row>
    <row r="18" spans="2:17" ht="21" customHeight="1">
      <c r="C18" s="200" t="s">
        <v>181</v>
      </c>
      <c r="E18" s="201"/>
      <c r="F18" s="201"/>
      <c r="G18" s="201"/>
      <c r="H18" s="201"/>
      <c r="I18" s="201"/>
      <c r="J18" s="201"/>
      <c r="K18" s="123">
        <v>-1250</v>
      </c>
      <c r="L18" s="123"/>
      <c r="M18" s="123">
        <v>-4562</v>
      </c>
      <c r="N18" s="123"/>
      <c r="O18" s="123">
        <v>-1012</v>
      </c>
      <c r="P18" s="123"/>
      <c r="Q18" s="123">
        <v>-4514</v>
      </c>
    </row>
    <row r="19" spans="2:17" ht="21" customHeight="1">
      <c r="C19" s="200" t="s">
        <v>182</v>
      </c>
      <c r="E19" s="201"/>
      <c r="F19" s="201"/>
      <c r="G19" s="201"/>
      <c r="H19" s="201"/>
      <c r="I19" s="201"/>
      <c r="J19" s="201"/>
      <c r="K19" s="123">
        <v>-2122</v>
      </c>
      <c r="L19" s="123"/>
      <c r="M19" s="123">
        <v>-4551</v>
      </c>
      <c r="N19" s="123"/>
      <c r="O19" s="123">
        <v>-2191</v>
      </c>
      <c r="P19" s="123"/>
      <c r="Q19" s="123">
        <v>-2786</v>
      </c>
    </row>
    <row r="20" spans="2:17" ht="21" customHeight="1">
      <c r="C20" s="200" t="s">
        <v>183</v>
      </c>
      <c r="E20" s="201"/>
      <c r="F20" s="201"/>
      <c r="G20" s="201"/>
      <c r="H20" s="201"/>
      <c r="I20" s="201"/>
      <c r="J20" s="201"/>
      <c r="K20" s="123">
        <v>0</v>
      </c>
      <c r="L20" s="123"/>
      <c r="M20" s="123">
        <v>-75</v>
      </c>
      <c r="N20" s="123"/>
      <c r="O20" s="123">
        <v>0</v>
      </c>
      <c r="P20" s="123"/>
      <c r="Q20" s="123">
        <v>-75</v>
      </c>
    </row>
    <row r="21" spans="2:17" ht="21" customHeight="1">
      <c r="C21" s="200" t="s">
        <v>184</v>
      </c>
      <c r="E21" s="201"/>
      <c r="F21" s="201"/>
      <c r="G21" s="201"/>
      <c r="H21" s="201"/>
      <c r="I21" s="201"/>
      <c r="J21" s="201"/>
      <c r="K21" s="123">
        <v>-399</v>
      </c>
      <c r="L21" s="123"/>
      <c r="M21" s="123">
        <v>0</v>
      </c>
      <c r="N21" s="123"/>
      <c r="O21" s="123">
        <v>-399</v>
      </c>
      <c r="P21" s="123"/>
      <c r="Q21" s="123">
        <v>0</v>
      </c>
    </row>
    <row r="22" spans="2:17" ht="21" customHeight="1">
      <c r="C22" s="200" t="s">
        <v>185</v>
      </c>
      <c r="E22" s="201"/>
      <c r="F22" s="201"/>
      <c r="G22" s="201"/>
      <c r="H22" s="201"/>
      <c r="I22" s="201"/>
      <c r="J22" s="201"/>
      <c r="K22" s="123">
        <v>18416</v>
      </c>
      <c r="L22" s="123"/>
      <c r="M22" s="123">
        <v>-10541</v>
      </c>
      <c r="N22" s="123"/>
      <c r="O22" s="123">
        <v>18276</v>
      </c>
      <c r="P22" s="123"/>
      <c r="Q22" s="123">
        <v>-10935</v>
      </c>
    </row>
    <row r="23" spans="2:17" ht="21" customHeight="1">
      <c r="C23" s="200" t="s">
        <v>186</v>
      </c>
      <c r="E23" s="201"/>
      <c r="F23" s="201"/>
      <c r="G23" s="201"/>
      <c r="H23" s="201"/>
      <c r="I23" s="201"/>
      <c r="J23" s="201"/>
      <c r="K23" s="123">
        <v>1133</v>
      </c>
      <c r="L23" s="123"/>
      <c r="M23" s="123">
        <v>1451</v>
      </c>
      <c r="N23" s="123"/>
      <c r="O23" s="123">
        <v>597</v>
      </c>
      <c r="P23" s="123"/>
      <c r="Q23" s="123">
        <v>943</v>
      </c>
    </row>
    <row r="24" spans="2:17" ht="21" customHeight="1">
      <c r="C24" s="200" t="s">
        <v>187</v>
      </c>
      <c r="E24" s="201"/>
      <c r="F24" s="201"/>
      <c r="G24" s="201"/>
      <c r="H24" s="201"/>
      <c r="I24" s="201"/>
      <c r="J24" s="201"/>
      <c r="K24" s="123">
        <v>-1294</v>
      </c>
      <c r="L24" s="123"/>
      <c r="M24" s="123">
        <v>-1255</v>
      </c>
      <c r="N24" s="123"/>
      <c r="O24" s="123">
        <v>-1899</v>
      </c>
      <c r="P24" s="123"/>
      <c r="Q24" s="123">
        <v>-1409</v>
      </c>
    </row>
    <row r="25" spans="2:17" ht="21" customHeight="1">
      <c r="C25" s="200" t="s">
        <v>188</v>
      </c>
      <c r="E25" s="201"/>
      <c r="F25" s="201"/>
      <c r="G25" s="201"/>
      <c r="H25" s="201"/>
      <c r="I25" s="201"/>
      <c r="J25" s="201"/>
      <c r="K25" s="124">
        <v>0</v>
      </c>
      <c r="L25" s="53"/>
      <c r="M25" s="124">
        <v>0</v>
      </c>
      <c r="N25" s="53"/>
      <c r="O25" s="124">
        <v>-10000</v>
      </c>
      <c r="P25" s="53"/>
      <c r="Q25" s="124">
        <v>-12000</v>
      </c>
    </row>
    <row r="26" spans="2:17" ht="21" customHeight="1">
      <c r="B26" s="33" t="s">
        <v>189</v>
      </c>
      <c r="D26" s="201"/>
      <c r="E26" s="201"/>
      <c r="F26" s="201"/>
      <c r="G26" s="201"/>
      <c r="H26" s="201"/>
      <c r="I26" s="201"/>
      <c r="J26" s="201"/>
      <c r="K26" s="53"/>
      <c r="L26" s="123"/>
      <c r="M26" s="53"/>
      <c r="N26" s="123"/>
      <c r="O26" s="53"/>
      <c r="P26" s="123"/>
      <c r="Q26" s="53"/>
    </row>
    <row r="27" spans="2:17" ht="21" customHeight="1">
      <c r="C27" s="200" t="s">
        <v>190</v>
      </c>
      <c r="E27" s="201"/>
      <c r="F27" s="201"/>
      <c r="G27" s="201"/>
      <c r="H27" s="201"/>
      <c r="I27" s="201"/>
      <c r="J27" s="201"/>
      <c r="K27" s="123">
        <f>SUM(K8:K25)</f>
        <v>92719</v>
      </c>
      <c r="L27" s="123"/>
      <c r="M27" s="123">
        <f>SUM(M8:M25)</f>
        <v>17296</v>
      </c>
      <c r="N27" s="123"/>
      <c r="O27" s="123">
        <f>SUM(O8:O25)</f>
        <v>53476</v>
      </c>
      <c r="P27" s="123"/>
      <c r="Q27" s="123">
        <f>SUM(Q8:Q25)</f>
        <v>-23928</v>
      </c>
    </row>
    <row r="28" spans="2:17" ht="21" customHeight="1">
      <c r="D28" s="201"/>
      <c r="E28" s="201"/>
      <c r="F28" s="201"/>
      <c r="G28" s="201"/>
      <c r="H28" s="201"/>
      <c r="I28" s="201"/>
      <c r="J28" s="201"/>
      <c r="K28" s="123"/>
      <c r="L28" s="123"/>
      <c r="M28" s="123"/>
      <c r="N28" s="123"/>
      <c r="O28" s="123"/>
      <c r="P28" s="123"/>
      <c r="Q28" s="123"/>
    </row>
    <row r="29" spans="2:17" ht="21" customHeight="1">
      <c r="B29" s="202" t="s">
        <v>191</v>
      </c>
      <c r="C29" s="203"/>
      <c r="K29" s="123"/>
      <c r="L29" s="123"/>
      <c r="M29" s="123"/>
      <c r="N29" s="123"/>
      <c r="O29" s="123"/>
      <c r="P29" s="123"/>
      <c r="Q29" s="123"/>
    </row>
    <row r="30" spans="2:17" ht="21" customHeight="1">
      <c r="C30" s="204" t="s">
        <v>17</v>
      </c>
      <c r="E30" s="204"/>
      <c r="F30" s="204"/>
      <c r="G30" s="204"/>
      <c r="H30" s="204"/>
      <c r="I30" s="204"/>
      <c r="J30" s="204"/>
      <c r="K30" s="123">
        <v>93109</v>
      </c>
      <c r="L30" s="136"/>
      <c r="M30" s="123">
        <v>-14065</v>
      </c>
      <c r="N30" s="136"/>
      <c r="O30" s="123">
        <v>56465</v>
      </c>
      <c r="P30" s="123"/>
      <c r="Q30" s="123">
        <v>-19410</v>
      </c>
    </row>
    <row r="31" spans="2:17" ht="21" customHeight="1">
      <c r="C31" s="204" t="s">
        <v>18</v>
      </c>
      <c r="E31" s="204"/>
      <c r="F31" s="204"/>
      <c r="G31" s="204"/>
      <c r="H31" s="204"/>
      <c r="I31" s="204"/>
      <c r="J31" s="204"/>
      <c r="K31" s="123">
        <v>70542</v>
      </c>
      <c r="L31" s="136"/>
      <c r="M31" s="123">
        <v>-171077</v>
      </c>
      <c r="N31" s="136"/>
      <c r="O31" s="123">
        <v>69013</v>
      </c>
      <c r="P31" s="123"/>
      <c r="Q31" s="123">
        <v>-172671</v>
      </c>
    </row>
    <row r="32" spans="2:17" ht="21" customHeight="1">
      <c r="C32" s="204" t="s">
        <v>21</v>
      </c>
      <c r="E32" s="204"/>
      <c r="F32" s="204"/>
      <c r="G32" s="204"/>
      <c r="H32" s="204"/>
      <c r="I32" s="204"/>
      <c r="J32" s="204"/>
      <c r="K32" s="123">
        <v>-16481</v>
      </c>
      <c r="L32" s="123"/>
      <c r="M32" s="123">
        <v>80345</v>
      </c>
      <c r="N32" s="123"/>
      <c r="O32" s="123">
        <v>-14765</v>
      </c>
      <c r="P32" s="123"/>
      <c r="Q32" s="123">
        <v>87453</v>
      </c>
    </row>
    <row r="33" spans="1:22" ht="21" customHeight="1">
      <c r="C33" s="204" t="s">
        <v>22</v>
      </c>
      <c r="E33" s="204"/>
      <c r="F33" s="204"/>
      <c r="G33" s="204"/>
      <c r="H33" s="204"/>
      <c r="I33" s="204"/>
      <c r="J33" s="204"/>
      <c r="K33" s="123">
        <v>4435</v>
      </c>
      <c r="L33" s="123"/>
      <c r="M33" s="123">
        <v>-1861</v>
      </c>
      <c r="N33" s="123"/>
      <c r="O33" s="123">
        <v>3382</v>
      </c>
      <c r="P33" s="123"/>
      <c r="Q33" s="123">
        <v>-5199</v>
      </c>
    </row>
    <row r="34" spans="1:22" ht="21" customHeight="1">
      <c r="C34" s="204" t="s">
        <v>38</v>
      </c>
      <c r="E34" s="204"/>
      <c r="F34" s="204"/>
      <c r="G34" s="204"/>
      <c r="H34" s="204"/>
      <c r="I34" s="204"/>
      <c r="J34" s="204"/>
      <c r="K34" s="123">
        <v>1500</v>
      </c>
      <c r="L34" s="123"/>
      <c r="M34" s="123">
        <v>3143</v>
      </c>
      <c r="N34" s="123"/>
      <c r="O34" s="123">
        <v>1574</v>
      </c>
      <c r="P34" s="123"/>
      <c r="Q34" s="123">
        <v>3097</v>
      </c>
    </row>
    <row r="35" spans="1:22" ht="21" customHeight="1">
      <c r="C35" s="204" t="s">
        <v>46</v>
      </c>
      <c r="E35" s="204"/>
      <c r="F35" s="204"/>
      <c r="G35" s="204"/>
      <c r="H35" s="204"/>
      <c r="I35" s="204"/>
      <c r="J35" s="204"/>
      <c r="K35" s="123">
        <v>-84157</v>
      </c>
      <c r="L35" s="137"/>
      <c r="M35" s="123">
        <v>-56542</v>
      </c>
      <c r="N35" s="137"/>
      <c r="O35" s="123">
        <v>-44915</v>
      </c>
      <c r="P35" s="53"/>
      <c r="Q35" s="123">
        <v>16751</v>
      </c>
    </row>
    <row r="36" spans="1:22" ht="21" customHeight="1">
      <c r="C36" s="204" t="s">
        <v>47</v>
      </c>
      <c r="E36" s="204"/>
      <c r="F36" s="204"/>
      <c r="G36" s="204"/>
      <c r="H36" s="204"/>
      <c r="I36" s="204"/>
      <c r="J36" s="204"/>
      <c r="K36" s="123">
        <v>-10957</v>
      </c>
      <c r="L36" s="137"/>
      <c r="M36" s="123">
        <v>-2832</v>
      </c>
      <c r="N36" s="137"/>
      <c r="O36" s="123">
        <v>-10957</v>
      </c>
      <c r="P36" s="53"/>
      <c r="Q36" s="123">
        <v>-1882</v>
      </c>
    </row>
    <row r="37" spans="1:22" ht="21" customHeight="1">
      <c r="C37" s="204" t="s">
        <v>57</v>
      </c>
      <c r="E37" s="204"/>
      <c r="F37" s="204"/>
      <c r="G37" s="204"/>
      <c r="H37" s="204"/>
      <c r="I37" s="204"/>
      <c r="J37" s="204"/>
      <c r="K37" s="123">
        <v>-3945</v>
      </c>
      <c r="L37" s="137"/>
      <c r="M37" s="123">
        <v>272</v>
      </c>
      <c r="N37" s="137"/>
      <c r="O37" s="123">
        <v>-4539</v>
      </c>
      <c r="P37" s="53"/>
      <c r="Q37" s="123">
        <v>1029</v>
      </c>
    </row>
    <row r="38" spans="1:22" ht="21" customHeight="1">
      <c r="C38" s="204" t="s">
        <v>192</v>
      </c>
      <c r="E38" s="204"/>
      <c r="F38" s="204"/>
      <c r="G38" s="204"/>
      <c r="H38" s="204"/>
      <c r="I38" s="204"/>
      <c r="J38" s="204"/>
      <c r="K38" s="123">
        <v>0</v>
      </c>
      <c r="L38" s="137"/>
      <c r="M38" s="123">
        <v>-5053</v>
      </c>
      <c r="N38" s="137"/>
      <c r="O38" s="123">
        <v>0</v>
      </c>
      <c r="P38" s="53"/>
      <c r="Q38" s="123">
        <v>-5053</v>
      </c>
    </row>
    <row r="39" spans="1:22" ht="21" customHeight="1">
      <c r="C39" s="204" t="s">
        <v>193</v>
      </c>
      <c r="E39" s="204"/>
      <c r="F39" s="204"/>
      <c r="G39" s="204"/>
      <c r="H39" s="204"/>
      <c r="I39" s="204"/>
      <c r="J39" s="204"/>
      <c r="K39" s="124">
        <v>1496</v>
      </c>
      <c r="L39" s="136"/>
      <c r="M39" s="124">
        <v>-700</v>
      </c>
      <c r="N39" s="136"/>
      <c r="O39" s="124">
        <v>1514</v>
      </c>
      <c r="P39" s="123"/>
      <c r="Q39" s="124">
        <v>-2128</v>
      </c>
    </row>
    <row r="40" spans="1:22" ht="21" customHeight="1">
      <c r="B40" s="205" t="s">
        <v>194</v>
      </c>
      <c r="C40" s="205"/>
      <c r="D40" s="205"/>
      <c r="E40" s="201"/>
      <c r="F40" s="201"/>
      <c r="G40" s="201"/>
      <c r="H40" s="201"/>
      <c r="I40" s="201"/>
      <c r="J40" s="201"/>
      <c r="K40" s="123">
        <f>SUM(K27:K39)</f>
        <v>148261</v>
      </c>
      <c r="L40" s="123"/>
      <c r="M40" s="123">
        <f>SUM(M27:M39)</f>
        <v>-151074</v>
      </c>
      <c r="N40" s="123"/>
      <c r="O40" s="123">
        <f>SUM(O27:O39)</f>
        <v>110248</v>
      </c>
      <c r="P40" s="123"/>
      <c r="Q40" s="123">
        <f>SUM(Q27:Q39)</f>
        <v>-121941</v>
      </c>
    </row>
    <row r="41" spans="1:22" ht="21" customHeight="1">
      <c r="B41" s="33" t="s">
        <v>195</v>
      </c>
      <c r="E41" s="200"/>
      <c r="F41" s="200"/>
      <c r="G41" s="200"/>
      <c r="H41" s="200"/>
      <c r="I41" s="200"/>
      <c r="J41" s="200"/>
      <c r="K41" s="123">
        <v>1299</v>
      </c>
      <c r="L41" s="123"/>
      <c r="M41" s="123">
        <v>1249</v>
      </c>
      <c r="N41" s="123"/>
      <c r="O41" s="123">
        <v>1746</v>
      </c>
      <c r="P41" s="123"/>
      <c r="Q41" s="123">
        <v>1486</v>
      </c>
    </row>
    <row r="42" spans="1:22" ht="21" customHeight="1">
      <c r="B42" s="33" t="s">
        <v>196</v>
      </c>
      <c r="K42" s="206">
        <v>-36482</v>
      </c>
      <c r="M42" s="206">
        <v>-15847</v>
      </c>
      <c r="O42" s="206">
        <v>-6151</v>
      </c>
      <c r="Q42" s="206">
        <v>-4426</v>
      </c>
    </row>
    <row r="43" spans="1:22" ht="21" customHeight="1">
      <c r="B43" s="33" t="s">
        <v>197</v>
      </c>
      <c r="K43" s="206">
        <v>16315</v>
      </c>
      <c r="M43" s="206">
        <v>29239</v>
      </c>
      <c r="O43" s="206">
        <v>16315</v>
      </c>
      <c r="Q43" s="206">
        <v>29239</v>
      </c>
    </row>
    <row r="44" spans="1:22" ht="21" customHeight="1">
      <c r="B44" s="200" t="s">
        <v>198</v>
      </c>
      <c r="E44" s="207"/>
      <c r="F44" s="207"/>
      <c r="G44" s="207"/>
      <c r="H44" s="207"/>
      <c r="I44" s="207"/>
      <c r="J44" s="207"/>
      <c r="K44" s="53">
        <v>-15109</v>
      </c>
      <c r="L44" s="53"/>
      <c r="M44" s="53">
        <v>-13832</v>
      </c>
      <c r="N44" s="123"/>
      <c r="O44" s="53">
        <v>-12644</v>
      </c>
      <c r="P44" s="123"/>
      <c r="Q44" s="53">
        <v>-11024</v>
      </c>
    </row>
    <row r="45" spans="1:22" ht="21" customHeight="1">
      <c r="B45" s="200" t="s">
        <v>199</v>
      </c>
      <c r="E45" s="207"/>
      <c r="F45" s="207"/>
      <c r="G45" s="207"/>
      <c r="H45" s="207"/>
      <c r="I45" s="225">
        <v>8</v>
      </c>
      <c r="J45" s="207"/>
      <c r="K45" s="123">
        <v>-27428</v>
      </c>
      <c r="L45" s="53"/>
      <c r="M45" s="53">
        <v>-171</v>
      </c>
      <c r="N45" s="123"/>
      <c r="O45" s="123">
        <v>0</v>
      </c>
      <c r="P45" s="123"/>
      <c r="Q45" s="123">
        <v>0</v>
      </c>
    </row>
    <row r="46" spans="1:22" ht="21" customHeight="1">
      <c r="A46" s="208" t="s">
        <v>200</v>
      </c>
      <c r="E46" s="207"/>
      <c r="F46" s="207"/>
      <c r="G46" s="207"/>
      <c r="H46" s="207"/>
      <c r="I46" s="207"/>
      <c r="J46" s="207"/>
      <c r="K46" s="138">
        <f>SUM(K40:K45)</f>
        <v>86856</v>
      </c>
      <c r="L46" s="53"/>
      <c r="M46" s="138">
        <f>SUM(M40:M45)</f>
        <v>-150436</v>
      </c>
      <c r="N46" s="123"/>
      <c r="O46" s="138">
        <f>SUM(O40:O44)</f>
        <v>109514</v>
      </c>
      <c r="P46" s="123"/>
      <c r="Q46" s="138">
        <f>SUM(Q40:Q44)</f>
        <v>-106666</v>
      </c>
    </row>
    <row r="47" spans="1:22" ht="21" customHeight="1">
      <c r="D47" s="207"/>
      <c r="E47" s="207"/>
      <c r="F47" s="207"/>
      <c r="G47" s="207"/>
      <c r="H47" s="207"/>
      <c r="I47" s="207"/>
      <c r="J47" s="207"/>
      <c r="K47" s="53"/>
      <c r="L47" s="53"/>
      <c r="M47" s="53"/>
      <c r="N47" s="123"/>
      <c r="P47" s="123"/>
      <c r="Q47" s="53"/>
      <c r="U47" s="53"/>
      <c r="V47" s="36"/>
    </row>
    <row r="48" spans="1:22" ht="21" customHeight="1">
      <c r="A48" s="64" t="s">
        <v>41</v>
      </c>
      <c r="B48" s="64"/>
      <c r="C48" s="64"/>
      <c r="D48" s="207"/>
      <c r="E48" s="207"/>
      <c r="F48" s="207"/>
      <c r="G48" s="207"/>
      <c r="H48" s="207"/>
      <c r="I48" s="207"/>
      <c r="J48" s="207"/>
      <c r="K48" s="209"/>
      <c r="L48" s="209"/>
      <c r="M48" s="209"/>
      <c r="N48" s="209"/>
      <c r="O48" s="209"/>
      <c r="P48" s="209"/>
      <c r="Q48" s="209"/>
    </row>
    <row r="49" spans="1:17" ht="26.1" hidden="1" customHeight="1">
      <c r="A49" s="64"/>
      <c r="B49" s="64"/>
      <c r="C49" s="64"/>
      <c r="D49" s="207"/>
      <c r="E49" s="207"/>
      <c r="F49" s="207"/>
      <c r="G49" s="207"/>
      <c r="H49" s="207"/>
      <c r="I49" s="207"/>
      <c r="J49" s="207"/>
      <c r="K49" s="209"/>
      <c r="L49" s="209"/>
      <c r="M49" s="209"/>
      <c r="N49" s="209"/>
      <c r="O49" s="209"/>
      <c r="P49" s="209"/>
      <c r="Q49" s="209"/>
    </row>
    <row r="50" spans="1:17" ht="26.1" hidden="1" customHeight="1">
      <c r="A50" s="64"/>
      <c r="B50" s="64"/>
      <c r="C50" s="64"/>
      <c r="D50" s="207"/>
      <c r="E50" s="207"/>
      <c r="F50" s="207"/>
      <c r="G50" s="207"/>
      <c r="H50" s="207"/>
      <c r="I50" s="207"/>
      <c r="J50" s="207"/>
      <c r="K50" s="209"/>
      <c r="L50" s="209"/>
      <c r="M50" s="209"/>
      <c r="N50" s="209"/>
      <c r="O50" s="209"/>
      <c r="P50" s="209"/>
      <c r="Q50" s="209"/>
    </row>
    <row r="51" spans="1:17" s="129" customFormat="1" ht="21.95" customHeight="1">
      <c r="A51" s="3" t="str">
        <f>+A1</f>
        <v>บริษัท สยามราช จำกัด (มหาชน) และบริษัทย่อย</v>
      </c>
      <c r="B51" s="3"/>
      <c r="C51" s="3"/>
      <c r="K51" s="210"/>
      <c r="L51" s="210"/>
      <c r="M51" s="210"/>
      <c r="N51" s="210"/>
      <c r="O51" s="210"/>
      <c r="P51" s="210"/>
      <c r="Q51" s="210"/>
    </row>
    <row r="52" spans="1:17" s="129" customFormat="1" ht="21.95" customHeight="1">
      <c r="A52" s="3" t="s">
        <v>201</v>
      </c>
      <c r="B52" s="3"/>
      <c r="C52" s="3"/>
      <c r="K52" s="210"/>
      <c r="L52" s="210"/>
      <c r="M52" s="210"/>
      <c r="N52" s="210"/>
      <c r="O52" s="210"/>
      <c r="P52" s="210"/>
      <c r="Q52" s="210"/>
    </row>
    <row r="53" spans="1:17" s="129" customFormat="1" ht="21.95" customHeight="1">
      <c r="A53" s="2" t="str">
        <f>+A3</f>
        <v>สำหรับงวด 9 เดือน สิ้นสุดวันที่ 30 กันยายน 2566 (ยังไม่ได้ตรวจสอบ/สอบทานแล้ว)</v>
      </c>
      <c r="B53" s="2"/>
      <c r="C53" s="2"/>
      <c r="K53" s="210"/>
      <c r="L53" s="210"/>
      <c r="M53" s="210"/>
      <c r="N53" s="210"/>
      <c r="O53" s="210"/>
      <c r="P53" s="210"/>
      <c r="Q53" s="210"/>
    </row>
    <row r="54" spans="1:17" ht="21.95" customHeight="1">
      <c r="A54" s="132"/>
      <c r="B54" s="132"/>
      <c r="C54" s="132"/>
      <c r="K54" s="209"/>
      <c r="L54" s="209"/>
      <c r="M54" s="209"/>
      <c r="N54" s="209"/>
      <c r="O54" s="209"/>
      <c r="P54" s="209"/>
      <c r="Q54" s="209"/>
    </row>
    <row r="55" spans="1:17" ht="21.95" customHeight="1">
      <c r="K55" s="249" t="s">
        <v>3</v>
      </c>
      <c r="L55" s="249"/>
      <c r="M55" s="249"/>
      <c r="N55" s="209"/>
      <c r="O55" s="249" t="s">
        <v>4</v>
      </c>
      <c r="P55" s="249"/>
      <c r="Q55" s="249"/>
    </row>
    <row r="56" spans="1:17" ht="21.95" customHeight="1">
      <c r="I56" s="128" t="s">
        <v>5</v>
      </c>
      <c r="K56" s="211" t="str">
        <f>K6</f>
        <v>2566</v>
      </c>
      <c r="L56" s="212"/>
      <c r="M56" s="211" t="str">
        <f>M6</f>
        <v>2565</v>
      </c>
      <c r="N56" s="209"/>
      <c r="O56" s="211" t="str">
        <f>O6</f>
        <v>2566</v>
      </c>
      <c r="P56" s="212"/>
      <c r="Q56" s="211" t="str">
        <f>Q6</f>
        <v>2565</v>
      </c>
    </row>
    <row r="57" spans="1:17" ht="21.95" customHeight="1">
      <c r="A57" s="213" t="s">
        <v>202</v>
      </c>
      <c r="B57" s="213"/>
      <c r="C57" s="213"/>
      <c r="K57" s="209"/>
      <c r="L57" s="209"/>
      <c r="M57" s="209"/>
      <c r="N57" s="209"/>
      <c r="O57" s="209"/>
      <c r="P57" s="209"/>
      <c r="Q57" s="209"/>
    </row>
    <row r="58" spans="1:17" ht="21.95" customHeight="1">
      <c r="B58" s="33" t="s">
        <v>203</v>
      </c>
      <c r="K58" s="139">
        <v>-10007</v>
      </c>
      <c r="L58" s="139"/>
      <c r="M58" s="139">
        <v>-1415</v>
      </c>
      <c r="N58" s="209"/>
      <c r="O58" s="139">
        <v>1656</v>
      </c>
      <c r="P58" s="209"/>
      <c r="Q58" s="139">
        <v>-1</v>
      </c>
    </row>
    <row r="59" spans="1:17" ht="21.95" customHeight="1">
      <c r="B59" s="33" t="s">
        <v>204</v>
      </c>
      <c r="K59" s="139">
        <v>0</v>
      </c>
      <c r="L59" s="139"/>
      <c r="M59" s="139">
        <v>0</v>
      </c>
      <c r="N59" s="209"/>
      <c r="O59" s="139">
        <v>-16650</v>
      </c>
      <c r="P59" s="209"/>
      <c r="Q59" s="139">
        <v>-38850</v>
      </c>
    </row>
    <row r="60" spans="1:17" ht="21.95" customHeight="1">
      <c r="B60" s="33" t="s">
        <v>205</v>
      </c>
      <c r="K60" s="139">
        <v>0</v>
      </c>
      <c r="L60" s="139"/>
      <c r="M60" s="139">
        <v>64</v>
      </c>
      <c r="N60" s="209"/>
      <c r="O60" s="139">
        <v>0</v>
      </c>
      <c r="P60" s="209"/>
      <c r="Q60" s="139">
        <v>64</v>
      </c>
    </row>
    <row r="61" spans="1:17" ht="21.95" customHeight="1">
      <c r="B61" s="33" t="s">
        <v>206</v>
      </c>
      <c r="K61" s="139">
        <v>3800</v>
      </c>
      <c r="L61" s="139"/>
      <c r="M61" s="139">
        <v>0</v>
      </c>
      <c r="N61" s="209"/>
      <c r="O61" s="139">
        <v>14300</v>
      </c>
      <c r="P61" s="209"/>
      <c r="Q61" s="139">
        <v>49400</v>
      </c>
    </row>
    <row r="62" spans="1:17" ht="21.95" customHeight="1">
      <c r="B62" s="33" t="s">
        <v>207</v>
      </c>
      <c r="K62" s="139">
        <v>-500</v>
      </c>
      <c r="L62" s="139"/>
      <c r="M62" s="139">
        <v>-900</v>
      </c>
      <c r="N62" s="209"/>
      <c r="O62" s="139">
        <v>-28500</v>
      </c>
      <c r="P62" s="209"/>
      <c r="Q62" s="139">
        <v>-30600</v>
      </c>
    </row>
    <row r="63" spans="1:17" ht="21.95" customHeight="1">
      <c r="B63" s="33" t="s">
        <v>208</v>
      </c>
      <c r="K63" s="139">
        <v>2055</v>
      </c>
      <c r="L63" s="139"/>
      <c r="M63" s="139">
        <v>5946</v>
      </c>
      <c r="N63" s="209"/>
      <c r="O63" s="139">
        <v>1643</v>
      </c>
      <c r="P63" s="209"/>
      <c r="Q63" s="139">
        <v>5832</v>
      </c>
    </row>
    <row r="64" spans="1:17" ht="21.95" customHeight="1">
      <c r="B64" s="214" t="s">
        <v>209</v>
      </c>
      <c r="E64" s="214"/>
      <c r="F64" s="214"/>
      <c r="G64" s="214"/>
      <c r="H64" s="214"/>
      <c r="I64" s="214"/>
      <c r="J64" s="214"/>
      <c r="K64" s="139">
        <v>-9919</v>
      </c>
      <c r="L64" s="139"/>
      <c r="M64" s="139">
        <v>-206018</v>
      </c>
      <c r="N64" s="209"/>
      <c r="O64" s="139">
        <v>-359</v>
      </c>
      <c r="P64" s="209"/>
      <c r="Q64" s="139">
        <v>-2986</v>
      </c>
    </row>
    <row r="65" spans="1:17" ht="21.95" customHeight="1">
      <c r="B65" s="214" t="s">
        <v>210</v>
      </c>
      <c r="E65" s="214"/>
      <c r="F65" s="214"/>
      <c r="G65" s="214"/>
      <c r="H65" s="214"/>
      <c r="I65" s="214"/>
      <c r="J65" s="214"/>
      <c r="K65" s="139">
        <v>-250</v>
      </c>
      <c r="L65" s="139"/>
      <c r="M65" s="139">
        <v>0</v>
      </c>
      <c r="N65" s="209"/>
      <c r="O65" s="139">
        <v>0</v>
      </c>
      <c r="P65" s="209"/>
      <c r="Q65" s="139">
        <v>0</v>
      </c>
    </row>
    <row r="66" spans="1:17" ht="21.95" customHeight="1">
      <c r="B66" s="214" t="s">
        <v>211</v>
      </c>
      <c r="E66" s="214"/>
      <c r="F66" s="214"/>
      <c r="G66" s="214"/>
      <c r="H66" s="214"/>
      <c r="I66" s="214"/>
      <c r="J66" s="214"/>
      <c r="K66" s="139">
        <v>-19</v>
      </c>
      <c r="L66" s="139"/>
      <c r="M66" s="139">
        <v>-29</v>
      </c>
      <c r="N66" s="209"/>
      <c r="O66" s="139">
        <v>0</v>
      </c>
      <c r="P66" s="209"/>
      <c r="Q66" s="139">
        <v>0</v>
      </c>
    </row>
    <row r="67" spans="1:17" ht="21.95" customHeight="1">
      <c r="A67" s="213"/>
      <c r="B67" s="214" t="s">
        <v>212</v>
      </c>
      <c r="C67" s="213"/>
      <c r="K67" s="123">
        <v>0</v>
      </c>
      <c r="L67" s="209"/>
      <c r="M67" s="123">
        <v>0</v>
      </c>
      <c r="N67" s="209"/>
      <c r="O67" s="209">
        <v>29079</v>
      </c>
      <c r="P67" s="209"/>
      <c r="Q67" s="123">
        <v>0</v>
      </c>
    </row>
    <row r="68" spans="1:17" ht="21.95" customHeight="1">
      <c r="B68" s="214" t="s">
        <v>188</v>
      </c>
      <c r="E68" s="214"/>
      <c r="F68" s="214"/>
      <c r="G68" s="214"/>
      <c r="H68" s="214"/>
      <c r="I68" s="214"/>
      <c r="J68" s="214"/>
      <c r="K68" s="139">
        <v>0</v>
      </c>
      <c r="L68" s="139"/>
      <c r="M68" s="139">
        <v>0</v>
      </c>
      <c r="N68" s="209"/>
      <c r="O68" s="139">
        <v>10000</v>
      </c>
      <c r="P68" s="209"/>
      <c r="Q68" s="139">
        <v>12000</v>
      </c>
    </row>
    <row r="69" spans="1:17" ht="21.95" customHeight="1">
      <c r="B69" s="200" t="s">
        <v>213</v>
      </c>
      <c r="E69" s="214"/>
      <c r="F69" s="214"/>
      <c r="G69" s="214"/>
      <c r="H69" s="214"/>
      <c r="I69" s="225">
        <v>8</v>
      </c>
      <c r="J69" s="214"/>
      <c r="K69" s="139">
        <v>27426</v>
      </c>
      <c r="L69" s="139"/>
      <c r="M69" s="139">
        <v>0</v>
      </c>
      <c r="N69" s="209"/>
      <c r="O69" s="139">
        <v>0</v>
      </c>
      <c r="P69" s="209"/>
      <c r="Q69" s="139">
        <v>0</v>
      </c>
    </row>
    <row r="70" spans="1:17" ht="21.95" customHeight="1">
      <c r="A70" s="213" t="s">
        <v>214</v>
      </c>
      <c r="E70" s="207"/>
      <c r="F70" s="207"/>
      <c r="G70" s="207"/>
      <c r="H70" s="207"/>
      <c r="I70" s="207"/>
      <c r="J70" s="207"/>
      <c r="K70" s="140">
        <f>SUM(K58:K69)</f>
        <v>12586</v>
      </c>
      <c r="L70" s="141"/>
      <c r="M70" s="140">
        <f>SUM(M58:M69)</f>
        <v>-202352</v>
      </c>
      <c r="N70" s="209"/>
      <c r="O70" s="140">
        <f>SUM(O58:O68)</f>
        <v>11169</v>
      </c>
      <c r="P70" s="209"/>
      <c r="Q70" s="140">
        <f>SUM(Q58:Q68)</f>
        <v>-5141</v>
      </c>
    </row>
    <row r="71" spans="1:17" ht="21.95" customHeight="1">
      <c r="D71" s="207"/>
      <c r="E71" s="207"/>
      <c r="F71" s="207"/>
      <c r="G71" s="207"/>
      <c r="H71" s="207"/>
      <c r="I71" s="207"/>
      <c r="J71" s="207"/>
      <c r="K71" s="141"/>
      <c r="L71" s="141"/>
      <c r="M71" s="141"/>
      <c r="N71" s="209"/>
      <c r="O71" s="141"/>
      <c r="P71" s="209"/>
      <c r="Q71" s="141"/>
    </row>
    <row r="72" spans="1:17" ht="21.95" customHeight="1">
      <c r="A72" s="213" t="s">
        <v>215</v>
      </c>
      <c r="B72" s="213"/>
      <c r="C72" s="213"/>
      <c r="K72" s="209"/>
      <c r="L72" s="209"/>
      <c r="M72" s="209"/>
      <c r="N72" s="209"/>
      <c r="O72" s="209"/>
      <c r="P72" s="209"/>
      <c r="Q72" s="209"/>
    </row>
    <row r="73" spans="1:17" ht="21.95" customHeight="1">
      <c r="B73" s="204" t="s">
        <v>216</v>
      </c>
      <c r="K73" s="123">
        <v>786346</v>
      </c>
      <c r="L73" s="139"/>
      <c r="M73" s="123">
        <v>564216</v>
      </c>
      <c r="N73" s="209"/>
      <c r="O73" s="123">
        <v>786346</v>
      </c>
      <c r="P73" s="209"/>
      <c r="Q73" s="123">
        <v>558635</v>
      </c>
    </row>
    <row r="74" spans="1:17" s="48" customFormat="1" ht="21.95" customHeight="1">
      <c r="A74" s="33"/>
      <c r="B74" s="204" t="s">
        <v>217</v>
      </c>
      <c r="C74" s="33"/>
      <c r="E74" s="33"/>
      <c r="F74" s="33"/>
      <c r="G74" s="33"/>
      <c r="H74" s="33"/>
      <c r="I74" s="33"/>
      <c r="J74" s="33"/>
      <c r="K74" s="123">
        <v>-866643</v>
      </c>
      <c r="L74" s="139"/>
      <c r="M74" s="123">
        <v>-450803</v>
      </c>
      <c r="N74" s="209"/>
      <c r="O74" s="123">
        <v>-866643</v>
      </c>
      <c r="P74" s="209"/>
      <c r="Q74" s="123">
        <v>-445222</v>
      </c>
    </row>
    <row r="75" spans="1:17" s="48" customFormat="1" ht="21.95" customHeight="1">
      <c r="B75" s="48" t="s">
        <v>218</v>
      </c>
      <c r="K75" s="123">
        <v>30420</v>
      </c>
      <c r="L75" s="139"/>
      <c r="M75" s="123">
        <v>246500</v>
      </c>
      <c r="N75" s="209"/>
      <c r="O75" s="123">
        <v>0</v>
      </c>
      <c r="P75" s="209"/>
      <c r="Q75" s="123">
        <v>0</v>
      </c>
    </row>
    <row r="76" spans="1:17" s="48" customFormat="1" ht="21.95" customHeight="1">
      <c r="B76" s="215" t="s">
        <v>219</v>
      </c>
      <c r="K76" s="123">
        <v>-43141</v>
      </c>
      <c r="L76" s="139"/>
      <c r="M76" s="123">
        <v>-19351</v>
      </c>
      <c r="N76" s="209"/>
      <c r="O76" s="123">
        <v>-7000</v>
      </c>
      <c r="P76" s="209"/>
      <c r="Q76" s="123">
        <v>-5278</v>
      </c>
    </row>
    <row r="77" spans="1:17" s="48" customFormat="1" ht="21.95" customHeight="1">
      <c r="B77" s="48" t="s">
        <v>220</v>
      </c>
      <c r="K77" s="123">
        <v>-12590</v>
      </c>
      <c r="L77" s="139"/>
      <c r="M77" s="123">
        <v>-10888</v>
      </c>
      <c r="N77" s="209"/>
      <c r="O77" s="123">
        <v>-6369</v>
      </c>
      <c r="P77" s="209"/>
      <c r="Q77" s="123">
        <v>-7572</v>
      </c>
    </row>
    <row r="78" spans="1:17" s="48" customFormat="1" ht="21.95" customHeight="1">
      <c r="B78" s="48" t="s">
        <v>221</v>
      </c>
      <c r="K78" s="123">
        <v>0</v>
      </c>
      <c r="L78" s="139"/>
      <c r="M78" s="123">
        <v>0</v>
      </c>
      <c r="N78" s="209"/>
      <c r="O78" s="123">
        <v>0</v>
      </c>
      <c r="P78" s="209"/>
      <c r="Q78" s="123">
        <v>0</v>
      </c>
    </row>
    <row r="79" spans="1:17" s="48" customFormat="1" ht="21.95" customHeight="1">
      <c r="B79" s="200" t="s">
        <v>222</v>
      </c>
      <c r="I79" s="225">
        <v>8</v>
      </c>
      <c r="K79" s="123">
        <v>0</v>
      </c>
      <c r="L79" s="139"/>
      <c r="M79" s="123">
        <v>0</v>
      </c>
      <c r="N79" s="209"/>
      <c r="O79" s="123">
        <v>0</v>
      </c>
      <c r="P79" s="209"/>
      <c r="Q79" s="123">
        <v>0</v>
      </c>
    </row>
    <row r="80" spans="1:17" s="48" customFormat="1" ht="21.95" customHeight="1">
      <c r="B80" s="48" t="s">
        <v>223</v>
      </c>
      <c r="K80" s="123">
        <v>1200</v>
      </c>
      <c r="L80" s="139"/>
      <c r="M80" s="123">
        <v>3200</v>
      </c>
      <c r="N80" s="209"/>
      <c r="O80" s="123">
        <v>0</v>
      </c>
      <c r="P80" s="209"/>
      <c r="Q80" s="123">
        <v>0</v>
      </c>
    </row>
    <row r="81" spans="1:23" s="48" customFormat="1" ht="21.95" customHeight="1">
      <c r="A81" s="213" t="s">
        <v>224</v>
      </c>
      <c r="E81" s="216"/>
      <c r="F81" s="216"/>
      <c r="G81" s="216"/>
      <c r="H81" s="216"/>
      <c r="I81" s="216"/>
      <c r="J81" s="216"/>
      <c r="K81" s="140">
        <f>SUM(K73:K80)</f>
        <v>-104408</v>
      </c>
      <c r="L81" s="141"/>
      <c r="M81" s="140">
        <f>SUM(M73:M80)</f>
        <v>332874</v>
      </c>
      <c r="N81" s="209"/>
      <c r="O81" s="140">
        <f>SUM(O73:O80)</f>
        <v>-93666</v>
      </c>
      <c r="P81" s="209"/>
      <c r="Q81" s="140">
        <f>SUM(Q73:Q80)</f>
        <v>100563</v>
      </c>
    </row>
    <row r="82" spans="1:23" ht="21.95" customHeight="1">
      <c r="A82" s="48"/>
      <c r="B82" s="48"/>
      <c r="C82" s="48"/>
      <c r="D82" s="216"/>
      <c r="E82" s="216"/>
      <c r="F82" s="216"/>
      <c r="G82" s="216"/>
      <c r="H82" s="216"/>
      <c r="I82" s="216"/>
      <c r="J82" s="216"/>
      <c r="K82" s="141"/>
      <c r="L82" s="141"/>
      <c r="M82" s="141"/>
      <c r="N82" s="209"/>
      <c r="O82" s="141"/>
      <c r="P82" s="209"/>
      <c r="Q82" s="141"/>
    </row>
    <row r="83" spans="1:23" ht="21.95" customHeight="1">
      <c r="A83" s="213" t="s">
        <v>225</v>
      </c>
      <c r="B83" s="213"/>
      <c r="C83" s="213"/>
      <c r="K83" s="36">
        <f>K81+K70+K46</f>
        <v>-4966</v>
      </c>
      <c r="L83" s="36"/>
      <c r="M83" s="36">
        <f>M81+M70+M46</f>
        <v>-19914</v>
      </c>
      <c r="N83" s="36"/>
      <c r="O83" s="36">
        <f>O81+O70+O46</f>
        <v>27017</v>
      </c>
      <c r="P83" s="36"/>
      <c r="Q83" s="36">
        <f>Q81+Q70+Q46</f>
        <v>-11244</v>
      </c>
    </row>
    <row r="84" spans="1:23" ht="21.95" customHeight="1">
      <c r="A84" s="214" t="s">
        <v>226</v>
      </c>
      <c r="B84" s="214"/>
      <c r="C84" s="214"/>
      <c r="K84" s="36">
        <v>293</v>
      </c>
      <c r="L84" s="36"/>
      <c r="M84" s="36">
        <v>127</v>
      </c>
      <c r="N84" s="36"/>
      <c r="O84" s="36">
        <v>293</v>
      </c>
      <c r="P84" s="36"/>
      <c r="Q84" s="36">
        <v>127</v>
      </c>
    </row>
    <row r="85" spans="1:23" ht="21.95" customHeight="1">
      <c r="A85" s="213" t="s">
        <v>227</v>
      </c>
      <c r="B85" s="214"/>
      <c r="C85" s="214"/>
      <c r="K85" s="142">
        <f>'BS (T)'!M11</f>
        <v>112832</v>
      </c>
      <c r="L85" s="142"/>
      <c r="M85" s="142">
        <v>108265</v>
      </c>
      <c r="N85" s="36"/>
      <c r="O85" s="142">
        <f>'BS (T)'!Q11</f>
        <v>24265</v>
      </c>
      <c r="P85" s="36"/>
      <c r="Q85" s="142">
        <v>49126</v>
      </c>
    </row>
    <row r="86" spans="1:23" ht="21.95" customHeight="1" thickBot="1">
      <c r="A86" s="213" t="s">
        <v>228</v>
      </c>
      <c r="B86" s="214"/>
      <c r="C86" s="214"/>
      <c r="K86" s="217">
        <f>SUM(K83:K85)</f>
        <v>108159</v>
      </c>
      <c r="L86" s="36"/>
      <c r="M86" s="217">
        <f>SUM(M83:M85)</f>
        <v>88478</v>
      </c>
      <c r="N86" s="36"/>
      <c r="O86" s="217">
        <f>SUM(O83:O85)</f>
        <v>51575</v>
      </c>
      <c r="P86" s="36"/>
      <c r="Q86" s="217">
        <f>SUM(Q83:Q85)</f>
        <v>38009</v>
      </c>
      <c r="U86" s="227"/>
      <c r="V86" s="36"/>
      <c r="W86" s="227"/>
    </row>
    <row r="87" spans="1:23" ht="21.95" customHeight="1" thickTop="1">
      <c r="A87" s="214"/>
      <c r="B87" s="214"/>
      <c r="C87" s="214"/>
      <c r="K87" s="36"/>
      <c r="L87" s="36"/>
      <c r="M87" s="36"/>
      <c r="N87" s="36"/>
      <c r="O87" s="36"/>
      <c r="P87" s="36"/>
      <c r="Q87" s="36"/>
      <c r="U87" s="227"/>
      <c r="V87" s="36"/>
      <c r="W87" s="227"/>
    </row>
    <row r="88" spans="1:23" ht="21.95" customHeight="1">
      <c r="A88" s="218" t="s">
        <v>229</v>
      </c>
      <c r="B88" s="218"/>
      <c r="C88" s="218"/>
      <c r="D88" s="219"/>
      <c r="E88" s="219"/>
      <c r="F88" s="220"/>
      <c r="G88" s="219"/>
      <c r="K88" s="36"/>
      <c r="L88" s="36"/>
      <c r="M88" s="36"/>
      <c r="N88" s="36"/>
      <c r="O88" s="36"/>
      <c r="P88" s="36"/>
      <c r="Q88" s="36"/>
    </row>
    <row r="89" spans="1:23" ht="21.95" customHeight="1">
      <c r="A89" s="221"/>
      <c r="B89" s="221" t="s">
        <v>230</v>
      </c>
      <c r="C89" s="221"/>
      <c r="E89" s="222"/>
      <c r="F89" s="223"/>
      <c r="G89" s="219"/>
      <c r="K89" s="36">
        <v>0</v>
      </c>
      <c r="L89" s="36"/>
      <c r="M89" s="36">
        <v>17520</v>
      </c>
      <c r="N89" s="36"/>
      <c r="O89" s="36">
        <v>240</v>
      </c>
      <c r="P89" s="36"/>
      <c r="Q89" s="36">
        <v>194</v>
      </c>
    </row>
    <row r="90" spans="1:23" ht="21.95" customHeight="1">
      <c r="A90" s="221"/>
      <c r="B90" s="221" t="s">
        <v>231</v>
      </c>
      <c r="C90" s="221"/>
      <c r="E90" s="219"/>
      <c r="F90" s="220"/>
      <c r="G90" s="219"/>
      <c r="K90" s="36">
        <v>2019</v>
      </c>
      <c r="L90" s="36"/>
      <c r="M90" s="36">
        <v>1454</v>
      </c>
      <c r="N90" s="36"/>
      <c r="O90" s="36">
        <v>1378</v>
      </c>
      <c r="P90" s="36"/>
      <c r="Q90" s="36">
        <v>766</v>
      </c>
    </row>
    <row r="91" spans="1:23" ht="21.95" customHeight="1">
      <c r="A91" s="221"/>
      <c r="B91" s="221"/>
      <c r="C91" s="221"/>
      <c r="D91" s="224"/>
      <c r="E91" s="219"/>
      <c r="F91" s="220"/>
      <c r="G91" s="219"/>
      <c r="K91" s="36"/>
      <c r="L91" s="36"/>
      <c r="M91" s="36"/>
      <c r="N91" s="36"/>
      <c r="O91" s="36"/>
      <c r="P91" s="36"/>
      <c r="Q91" s="36"/>
    </row>
    <row r="92" spans="1:23" ht="21.95" customHeight="1">
      <c r="B92" s="64"/>
      <c r="C92" s="64"/>
      <c r="K92" s="36"/>
      <c r="L92" s="36"/>
      <c r="M92" s="36"/>
      <c r="N92" s="36"/>
      <c r="O92" s="36"/>
      <c r="P92" s="36"/>
      <c r="Q92" s="36"/>
    </row>
    <row r="93" spans="1:23" ht="21.95" customHeight="1">
      <c r="K93" s="36"/>
      <c r="L93" s="36"/>
      <c r="M93" s="36"/>
      <c r="N93" s="36"/>
      <c r="O93" s="36"/>
      <c r="P93" s="36"/>
      <c r="Q93" s="36"/>
    </row>
    <row r="94" spans="1:23" ht="21.95" customHeight="1">
      <c r="A94" s="64" t="s">
        <v>41</v>
      </c>
      <c r="K94" s="36"/>
      <c r="L94" s="36"/>
      <c r="M94" s="36"/>
      <c r="N94" s="36"/>
      <c r="O94" s="36"/>
      <c r="P94" s="36"/>
      <c r="Q94" s="36"/>
    </row>
    <row r="96" spans="1:23" ht="24" customHeight="1">
      <c r="K96" s="36"/>
      <c r="L96" s="36"/>
      <c r="M96" s="36"/>
      <c r="N96" s="36"/>
      <c r="O96" s="36"/>
      <c r="P96" s="36"/>
      <c r="Q96" s="36"/>
    </row>
    <row r="97" spans="11:17" ht="24" customHeight="1">
      <c r="K97" s="36"/>
      <c r="L97" s="36"/>
      <c r="M97" s="36"/>
      <c r="N97" s="36"/>
      <c r="O97" s="36"/>
      <c r="P97" s="36"/>
      <c r="Q97" s="36"/>
    </row>
    <row r="98" spans="11:17" ht="24" customHeight="1">
      <c r="K98" s="36"/>
      <c r="L98" s="36"/>
      <c r="M98" s="36"/>
      <c r="N98" s="36"/>
      <c r="O98" s="36"/>
      <c r="P98" s="36"/>
      <c r="Q98" s="36"/>
    </row>
    <row r="99" spans="11:17" ht="24" customHeight="1">
      <c r="K99" s="36"/>
      <c r="L99" s="36"/>
      <c r="M99" s="36"/>
      <c r="N99" s="36"/>
      <c r="O99" s="36"/>
      <c r="P99" s="36"/>
      <c r="Q99" s="36"/>
    </row>
    <row r="100" spans="11:17" ht="24" customHeight="1">
      <c r="K100" s="36"/>
      <c r="L100" s="36"/>
      <c r="M100" s="36"/>
      <c r="N100" s="36"/>
      <c r="O100" s="36"/>
      <c r="P100" s="36"/>
      <c r="Q100" s="36"/>
    </row>
    <row r="101" spans="11:17" ht="24" customHeight="1">
      <c r="K101" s="36"/>
      <c r="L101" s="36"/>
      <c r="M101" s="36"/>
      <c r="N101" s="36"/>
      <c r="O101" s="36"/>
      <c r="P101" s="36"/>
      <c r="Q101" s="36"/>
    </row>
    <row r="102" spans="11:17" ht="24" customHeight="1">
      <c r="K102" s="36"/>
      <c r="L102" s="36"/>
      <c r="M102" s="36"/>
      <c r="N102" s="36"/>
      <c r="O102" s="36"/>
      <c r="P102" s="36"/>
      <c r="Q102" s="36"/>
    </row>
    <row r="103" spans="11:17" ht="24" customHeight="1">
      <c r="K103" s="36"/>
      <c r="L103" s="36"/>
      <c r="M103" s="36"/>
      <c r="N103" s="36"/>
      <c r="O103" s="36"/>
      <c r="P103" s="36"/>
      <c r="Q103" s="36"/>
    </row>
    <row r="104" spans="11:17" ht="24" customHeight="1">
      <c r="K104" s="36"/>
      <c r="L104" s="36"/>
      <c r="M104" s="36"/>
      <c r="N104" s="36"/>
      <c r="O104" s="36"/>
      <c r="P104" s="36"/>
      <c r="Q104" s="36"/>
    </row>
    <row r="105" spans="11:17" ht="24" customHeight="1">
      <c r="K105" s="36"/>
      <c r="L105" s="36"/>
      <c r="M105" s="36"/>
      <c r="N105" s="36"/>
      <c r="O105" s="36"/>
      <c r="P105" s="36"/>
      <c r="Q105" s="36"/>
    </row>
    <row r="106" spans="11:17" ht="24" customHeight="1">
      <c r="K106" s="36"/>
      <c r="L106" s="36"/>
      <c r="M106" s="36"/>
      <c r="N106" s="36"/>
      <c r="O106" s="36"/>
      <c r="P106" s="36"/>
      <c r="Q106" s="36"/>
    </row>
    <row r="107" spans="11:17" ht="24" customHeight="1">
      <c r="K107" s="36"/>
      <c r="L107" s="36"/>
      <c r="M107" s="36"/>
      <c r="N107" s="36"/>
      <c r="O107" s="36"/>
      <c r="P107" s="36"/>
      <c r="Q107" s="36"/>
    </row>
    <row r="108" spans="11:17" ht="24" customHeight="1">
      <c r="K108" s="36"/>
      <c r="L108" s="36"/>
      <c r="M108" s="36"/>
      <c r="N108" s="36"/>
      <c r="O108" s="36"/>
      <c r="P108" s="36"/>
      <c r="Q108" s="36"/>
    </row>
    <row r="109" spans="11:17" ht="24" customHeight="1">
      <c r="K109" s="36"/>
      <c r="L109" s="36"/>
      <c r="M109" s="36"/>
      <c r="N109" s="36"/>
      <c r="O109" s="36"/>
      <c r="P109" s="36"/>
      <c r="Q109" s="36"/>
    </row>
    <row r="110" spans="11:17" ht="24" customHeight="1">
      <c r="K110" s="36"/>
      <c r="L110" s="36"/>
      <c r="M110" s="36"/>
      <c r="N110" s="36"/>
      <c r="O110" s="36"/>
      <c r="P110" s="36"/>
      <c r="Q110" s="36"/>
    </row>
    <row r="111" spans="11:17" ht="24" customHeight="1">
      <c r="K111" s="36"/>
      <c r="L111" s="36"/>
      <c r="M111" s="36"/>
      <c r="N111" s="36"/>
      <c r="O111" s="36"/>
      <c r="P111" s="36"/>
      <c r="Q111" s="36"/>
    </row>
    <row r="112" spans="11:17" ht="24" customHeight="1">
      <c r="K112" s="36"/>
      <c r="L112" s="36"/>
      <c r="M112" s="36"/>
      <c r="N112" s="36"/>
      <c r="O112" s="36"/>
      <c r="P112" s="36"/>
      <c r="Q112" s="36"/>
    </row>
    <row r="113" spans="11:17" ht="24" customHeight="1">
      <c r="K113" s="36"/>
      <c r="L113" s="36"/>
      <c r="M113" s="36"/>
      <c r="N113" s="36"/>
      <c r="O113" s="36"/>
      <c r="P113" s="36"/>
      <c r="Q113" s="36"/>
    </row>
    <row r="114" spans="11:17" ht="24" customHeight="1">
      <c r="K114" s="36"/>
      <c r="L114" s="36"/>
      <c r="M114" s="36"/>
      <c r="N114" s="36"/>
      <c r="O114" s="36"/>
      <c r="P114" s="36"/>
      <c r="Q114" s="36"/>
    </row>
    <row r="115" spans="11:17" ht="24" customHeight="1">
      <c r="K115" s="36"/>
      <c r="L115" s="36"/>
      <c r="M115" s="36"/>
      <c r="N115" s="36"/>
      <c r="O115" s="36"/>
      <c r="P115" s="36"/>
      <c r="Q115" s="36"/>
    </row>
    <row r="116" spans="11:17" ht="24" customHeight="1">
      <c r="K116" s="36"/>
      <c r="L116" s="36"/>
      <c r="M116" s="36"/>
      <c r="N116" s="36"/>
      <c r="O116" s="36"/>
      <c r="P116" s="36"/>
      <c r="Q116" s="36"/>
    </row>
    <row r="117" spans="11:17" ht="24" customHeight="1">
      <c r="K117" s="36"/>
      <c r="L117" s="36"/>
      <c r="M117" s="36"/>
      <c r="N117" s="36"/>
      <c r="O117" s="36"/>
      <c r="P117" s="36"/>
      <c r="Q117" s="36"/>
    </row>
    <row r="118" spans="11:17" ht="24" customHeight="1">
      <c r="K118" s="36"/>
      <c r="L118" s="36"/>
      <c r="M118" s="36"/>
      <c r="N118" s="36"/>
      <c r="O118" s="36"/>
      <c r="P118" s="36"/>
      <c r="Q118" s="36"/>
    </row>
    <row r="119" spans="11:17" ht="24" customHeight="1">
      <c r="K119" s="36"/>
      <c r="L119" s="36"/>
      <c r="M119" s="36"/>
      <c r="N119" s="36"/>
      <c r="O119" s="36"/>
      <c r="P119" s="36"/>
      <c r="Q119" s="36"/>
    </row>
    <row r="120" spans="11:17" ht="24" customHeight="1">
      <c r="K120" s="36"/>
      <c r="L120" s="36"/>
      <c r="M120" s="36"/>
      <c r="N120" s="36"/>
      <c r="O120" s="36"/>
      <c r="P120" s="36"/>
      <c r="Q120" s="36"/>
    </row>
    <row r="121" spans="11:17" ht="24" customHeight="1">
      <c r="K121" s="36"/>
      <c r="L121" s="36"/>
      <c r="M121" s="36"/>
      <c r="N121" s="36"/>
      <c r="O121" s="36"/>
      <c r="P121" s="36"/>
      <c r="Q121" s="36"/>
    </row>
    <row r="122" spans="11:17" ht="24" customHeight="1">
      <c r="K122" s="36"/>
      <c r="L122" s="36"/>
      <c r="M122" s="36"/>
      <c r="N122" s="36"/>
      <c r="O122" s="36"/>
      <c r="P122" s="36"/>
      <c r="Q122" s="36"/>
    </row>
    <row r="123" spans="11:17" ht="24" customHeight="1">
      <c r="K123" s="36"/>
      <c r="L123" s="36"/>
      <c r="M123" s="36"/>
      <c r="N123" s="36"/>
      <c r="O123" s="36"/>
      <c r="P123" s="36"/>
      <c r="Q123" s="36"/>
    </row>
    <row r="124" spans="11:17" ht="24" customHeight="1">
      <c r="K124" s="36"/>
      <c r="L124" s="36"/>
      <c r="M124" s="36"/>
      <c r="N124" s="36"/>
      <c r="O124" s="36"/>
      <c r="P124" s="36"/>
      <c r="Q124" s="36"/>
    </row>
    <row r="125" spans="11:17" ht="24" customHeight="1">
      <c r="K125" s="36"/>
      <c r="L125" s="36"/>
      <c r="M125" s="36"/>
      <c r="N125" s="36"/>
      <c r="O125" s="36"/>
      <c r="P125" s="36"/>
      <c r="Q125" s="36"/>
    </row>
    <row r="126" spans="11:17" ht="24" customHeight="1">
      <c r="K126" s="36"/>
      <c r="L126" s="36"/>
      <c r="M126" s="36"/>
      <c r="N126" s="36"/>
      <c r="O126" s="36"/>
      <c r="P126" s="36"/>
      <c r="Q126" s="36"/>
    </row>
    <row r="127" spans="11:17" ht="24" customHeight="1">
      <c r="K127" s="36"/>
      <c r="L127" s="36"/>
      <c r="M127" s="36"/>
      <c r="N127" s="36"/>
      <c r="O127" s="36"/>
      <c r="P127" s="36"/>
      <c r="Q127" s="36"/>
    </row>
    <row r="128" spans="11:17" ht="24" customHeight="1">
      <c r="K128" s="36"/>
      <c r="L128" s="36"/>
      <c r="M128" s="36"/>
      <c r="N128" s="36"/>
      <c r="O128" s="36"/>
      <c r="P128" s="36"/>
      <c r="Q128" s="36"/>
    </row>
    <row r="129" spans="11:17" ht="24" customHeight="1">
      <c r="K129" s="36"/>
      <c r="L129" s="36"/>
      <c r="M129" s="36"/>
      <c r="N129" s="36"/>
      <c r="O129" s="36"/>
      <c r="P129" s="36"/>
      <c r="Q129" s="36"/>
    </row>
    <row r="130" spans="11:17" ht="24" customHeight="1">
      <c r="K130" s="36"/>
      <c r="L130" s="36"/>
      <c r="M130" s="36"/>
      <c r="N130" s="36"/>
      <c r="O130" s="36"/>
      <c r="P130" s="36"/>
      <c r="Q130" s="36"/>
    </row>
    <row r="131" spans="11:17" ht="24" customHeight="1">
      <c r="K131" s="36"/>
      <c r="L131" s="36"/>
      <c r="M131" s="36"/>
      <c r="N131" s="36"/>
      <c r="O131" s="36"/>
      <c r="P131" s="36"/>
      <c r="Q131" s="36"/>
    </row>
    <row r="132" spans="11:17" ht="24" customHeight="1">
      <c r="K132" s="36"/>
      <c r="L132" s="36"/>
      <c r="M132" s="36"/>
      <c r="N132" s="36"/>
      <c r="O132" s="36"/>
      <c r="P132" s="36"/>
      <c r="Q132" s="36"/>
    </row>
    <row r="133" spans="11:17" ht="24" customHeight="1">
      <c r="K133" s="36"/>
      <c r="L133" s="36"/>
      <c r="M133" s="36"/>
      <c r="N133" s="36"/>
      <c r="O133" s="36"/>
      <c r="P133" s="36"/>
      <c r="Q133" s="36"/>
    </row>
    <row r="134" spans="11:17" ht="24" customHeight="1">
      <c r="K134" s="36"/>
      <c r="L134" s="36"/>
      <c r="M134" s="36"/>
      <c r="N134" s="36"/>
      <c r="O134" s="36"/>
      <c r="P134" s="36"/>
      <c r="Q134" s="36"/>
    </row>
    <row r="135" spans="11:17" ht="24" customHeight="1">
      <c r="K135" s="36"/>
      <c r="L135" s="36"/>
      <c r="M135" s="36"/>
      <c r="N135" s="36"/>
      <c r="O135" s="36"/>
      <c r="P135" s="36"/>
      <c r="Q135" s="36"/>
    </row>
    <row r="136" spans="11:17" ht="24" customHeight="1">
      <c r="K136" s="36"/>
      <c r="L136" s="36"/>
      <c r="M136" s="36"/>
      <c r="N136" s="36"/>
      <c r="O136" s="36"/>
      <c r="P136" s="36"/>
      <c r="Q136" s="36"/>
    </row>
    <row r="137" spans="11:17" ht="24" customHeight="1">
      <c r="K137" s="36"/>
      <c r="L137" s="36"/>
      <c r="M137" s="36"/>
      <c r="N137" s="36"/>
      <c r="O137" s="36"/>
      <c r="P137" s="36"/>
      <c r="Q137" s="36"/>
    </row>
    <row r="138" spans="11:17" ht="24" customHeight="1">
      <c r="K138" s="36"/>
      <c r="L138" s="36"/>
      <c r="M138" s="36"/>
      <c r="N138" s="36"/>
      <c r="O138" s="36"/>
      <c r="P138" s="36"/>
      <c r="Q138" s="36"/>
    </row>
    <row r="139" spans="11:17" ht="24" customHeight="1">
      <c r="K139" s="36"/>
      <c r="L139" s="36"/>
      <c r="M139" s="36"/>
      <c r="N139" s="36"/>
      <c r="O139" s="36"/>
      <c r="P139" s="36"/>
      <c r="Q139" s="36"/>
    </row>
    <row r="140" spans="11:17" ht="24" customHeight="1">
      <c r="K140" s="36"/>
      <c r="L140" s="36"/>
      <c r="M140" s="36"/>
      <c r="N140" s="36"/>
      <c r="O140" s="36"/>
      <c r="P140" s="36"/>
      <c r="Q140" s="36"/>
    </row>
    <row r="141" spans="11:17" ht="24" customHeight="1">
      <c r="K141" s="36"/>
      <c r="L141" s="36"/>
      <c r="M141" s="36"/>
      <c r="N141" s="36"/>
      <c r="O141" s="36"/>
      <c r="P141" s="36"/>
      <c r="Q141" s="36"/>
    </row>
    <row r="142" spans="11:17" ht="24" customHeight="1">
      <c r="K142" s="36"/>
      <c r="L142" s="36"/>
      <c r="M142" s="36"/>
      <c r="N142" s="36"/>
      <c r="O142" s="36"/>
      <c r="P142" s="36"/>
      <c r="Q142" s="36"/>
    </row>
    <row r="143" spans="11:17" ht="24" customHeight="1">
      <c r="K143" s="36"/>
      <c r="L143" s="36"/>
      <c r="M143" s="36"/>
      <c r="N143" s="36"/>
      <c r="O143" s="36"/>
      <c r="P143" s="36"/>
      <c r="Q143" s="36"/>
    </row>
    <row r="144" spans="11:17" ht="24" customHeight="1">
      <c r="K144" s="36"/>
      <c r="L144" s="36"/>
      <c r="M144" s="36"/>
      <c r="N144" s="36"/>
      <c r="O144" s="36"/>
      <c r="P144" s="36"/>
      <c r="Q144" s="36"/>
    </row>
    <row r="145" spans="11:17" ht="24" customHeight="1">
      <c r="K145" s="36"/>
      <c r="L145" s="36"/>
      <c r="M145" s="36"/>
      <c r="N145" s="36"/>
      <c r="O145" s="36"/>
      <c r="P145" s="36"/>
      <c r="Q145" s="36"/>
    </row>
    <row r="146" spans="11:17" ht="24" customHeight="1">
      <c r="K146" s="36"/>
      <c r="L146" s="36"/>
      <c r="M146" s="36"/>
      <c r="N146" s="36"/>
      <c r="O146" s="36"/>
      <c r="P146" s="36"/>
      <c r="Q146" s="36"/>
    </row>
    <row r="147" spans="11:17" ht="24" customHeight="1">
      <c r="K147" s="36"/>
      <c r="L147" s="36"/>
      <c r="M147" s="36"/>
      <c r="N147" s="36"/>
      <c r="O147" s="36"/>
      <c r="P147" s="36"/>
      <c r="Q147" s="36"/>
    </row>
    <row r="148" spans="11:17" ht="24" customHeight="1">
      <c r="K148" s="36"/>
      <c r="L148" s="36"/>
      <c r="M148" s="36"/>
      <c r="N148" s="36"/>
      <c r="O148" s="36"/>
      <c r="P148" s="36"/>
      <c r="Q148" s="36"/>
    </row>
    <row r="149" spans="11:17" ht="24" customHeight="1">
      <c r="K149" s="36"/>
      <c r="L149" s="36"/>
      <c r="M149" s="36"/>
      <c r="N149" s="36"/>
      <c r="O149" s="36"/>
    </row>
    <row r="150" spans="11:17" ht="24" customHeight="1">
      <c r="K150" s="36"/>
      <c r="L150" s="36"/>
      <c r="M150" s="36"/>
      <c r="N150" s="36"/>
      <c r="O150" s="36"/>
    </row>
    <row r="151" spans="11:17" ht="24" customHeight="1">
      <c r="K151" s="36"/>
      <c r="L151" s="36"/>
      <c r="M151" s="36"/>
      <c r="N151" s="36"/>
      <c r="O151" s="36"/>
    </row>
    <row r="152" spans="11:17" ht="24" customHeight="1">
      <c r="K152" s="36"/>
      <c r="L152" s="36"/>
      <c r="M152" s="36"/>
      <c r="N152" s="36"/>
      <c r="O152" s="36"/>
    </row>
  </sheetData>
  <mergeCells count="4">
    <mergeCell ref="K5:M5"/>
    <mergeCell ref="O5:Q5"/>
    <mergeCell ref="K55:M55"/>
    <mergeCell ref="O55:Q55"/>
  </mergeCells>
  <pageMargins left="0.74803149606299213" right="0.19685039370078741" top="0.55118110236220474" bottom="0.39370078740157483" header="0.31496062992125984" footer="0.31496062992125984"/>
  <pageSetup paperSize="9" scale="82" firstPageNumber="3" fitToHeight="0" orientation="portrait" useFirstPageNumber="1" r:id="rId1"/>
  <rowBreaks count="1" manualBreakCount="1">
    <brk id="48" max="16383" man="1"/>
  </rowBreaks>
  <ignoredErrors>
    <ignoredError sqref="L56 K6:L6 M6:N6 O6:Q6 N56 P5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5B0115F20BE4294A0094F4610CA1F" ma:contentTypeVersion="13" ma:contentTypeDescription="Create a new document." ma:contentTypeScope="" ma:versionID="40080f2f5d106113d88b2971193c6c0b">
  <xsd:schema xmlns:xsd="http://www.w3.org/2001/XMLSchema" xmlns:xs="http://www.w3.org/2001/XMLSchema" xmlns:p="http://schemas.microsoft.com/office/2006/metadata/properties" xmlns:ns2="93cf4da5-a74c-43a7-843c-150c2dd64fef" xmlns:ns3="bc9b70b4-9407-4f58-9a88-9cb18e96d36b" targetNamespace="http://schemas.microsoft.com/office/2006/metadata/properties" ma:root="true" ma:fieldsID="4a4591af0e4ee9ff631b5821bba7c503" ns2:_="" ns3:_="">
    <xsd:import namespace="93cf4da5-a74c-43a7-843c-150c2dd64fef"/>
    <xsd:import namespace="bc9b70b4-9407-4f58-9a88-9cb18e96d36b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Status" minOccurs="0"/>
                <xsd:element ref="ns2:Status0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f4da5-a74c-43a7-843c-150c2dd64fef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3" nillable="true" ma:displayName="Status" ma:description="เตรียมงาน" ma:format="Dropdown" ma:internalName="Status">
      <xsd:simpleType>
        <xsd:restriction base="dms:Text">
          <xsd:maxLength value="255"/>
        </xsd:restriction>
      </xsd:simpleType>
    </xsd:element>
    <xsd:element name="Status0" ma:index="14" nillable="true" ma:displayName="Status " ma:format="Dropdown" ma:internalName="Status0">
      <xsd:simpleType>
        <xsd:restriction base="dms:Choice">
          <xsd:enumeration value="เตรียมเสร็จแล้ว ^0^"/>
          <xsd:enumeration value="กำลังทำ ^-^!"/>
          <xsd:enumeration value="เสร็จแล้ว &gt;_&lt;"/>
        </xsd:restriction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b70b4-9407-4f58-9a88-9cb18e96d36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ae6dbf5-6009-4585-9891-9fdb242b3ab3}" ma:internalName="TaxCatchAll" ma:showField="CatchAllData" ma:web="bc9b70b4-9407-4f58-9a88-9cb18e96d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93cf4da5-a74c-43a7-843c-150c2dd64fef" xsi:nil="true"/>
    <Preparer_x0020_Sign_x002d_off xmlns="93cf4da5-a74c-43a7-843c-150c2dd64fef" xsi:nil="true"/>
    <TaxCatchAll xmlns="bc9b70b4-9407-4f58-9a88-9cb18e96d36b" xsi:nil="true"/>
    <lcf76f155ced4ddcb4097134ff3c332f xmlns="93cf4da5-a74c-43a7-843c-150c2dd64fef">
      <Terms xmlns="http://schemas.microsoft.com/office/infopath/2007/PartnerControls"/>
    </lcf76f155ced4ddcb4097134ff3c332f>
    <Status xmlns="93cf4da5-a74c-43a7-843c-150c2dd64fef" xsi:nil="true"/>
    <Status0 xmlns="93cf4da5-a74c-43a7-843c-150c2dd64fef" xsi:nil="true"/>
  </documentManagement>
</p:properties>
</file>

<file path=customXml/itemProps1.xml><?xml version="1.0" encoding="utf-8"?>
<ds:datastoreItem xmlns:ds="http://schemas.openxmlformats.org/officeDocument/2006/customXml" ds:itemID="{645A7EB8-CE98-4DE1-A3E9-D8B4EE515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f4da5-a74c-43a7-843c-150c2dd64fef"/>
    <ds:schemaRef ds:uri="bc9b70b4-9407-4f58-9a88-9cb18e96d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0F825E-863F-4B1D-AC29-1CEF9B6730AE}">
  <ds:schemaRefs>
    <ds:schemaRef ds:uri="http://schemas.microsoft.com/office/2006/documentManagement/types"/>
    <ds:schemaRef ds:uri="http://purl.org/dc/elements/1.1/"/>
    <ds:schemaRef ds:uri="http://www.w3.org/XML/1998/namespace"/>
    <ds:schemaRef ds:uri="93cf4da5-a74c-43a7-843c-150c2dd64fef"/>
    <ds:schemaRef ds:uri="bc9b70b4-9407-4f58-9a88-9cb18e96d36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3</vt:i4>
      </vt:variant>
    </vt:vector>
  </HeadingPairs>
  <TitlesOfParts>
    <vt:vector size="9" baseType="lpstr">
      <vt:lpstr>BS (T)</vt:lpstr>
      <vt:lpstr>PL (T) 3M</vt:lpstr>
      <vt:lpstr>PL (T) 9M</vt:lpstr>
      <vt:lpstr>EQ Conso (T)</vt:lpstr>
      <vt:lpstr>EQ (T)</vt:lpstr>
      <vt:lpstr>CF (T) </vt:lpstr>
      <vt:lpstr>'BS (T)'!Print_Area</vt:lpstr>
      <vt:lpstr>'EQ (T)'!Print_Area</vt:lpstr>
      <vt:lpstr>'EQ Conso (T)'!Print_Area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User3 Lastname</cp:lastModifiedBy>
  <cp:revision/>
  <cp:lastPrinted>2023-11-09T04:48:58Z</cp:lastPrinted>
  <dcterms:created xsi:type="dcterms:W3CDTF">2002-07-07T03:31:04Z</dcterms:created>
  <dcterms:modified xsi:type="dcterms:W3CDTF">2023-11-09T04:49:26Z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0x0101008695B0115F20BE4294A0094F4610CA1F</vt:lpwstr>
  </property>
  <property fmtid="{D5CDD505-2E9C-101B-9397-08002B2CF9AE}" pid="3" name="MediaServiceImageTags">
    <vt:lpwstr/>
  </property>
</Properties>
</file>