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4\Q4.24\ELCID 24'Q4\"/>
    </mc:Choice>
  </mc:AlternateContent>
  <bookViews>
    <workbookView xWindow="-105" yWindow="-105" windowWidth="23250" windowHeight="12450" tabRatio="766"/>
  </bookViews>
  <sheets>
    <sheet name="BS (T)" sheetId="290" r:id="rId1"/>
    <sheet name="PL (T)" sheetId="305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4">'CF (T) '!$A$1:$Q$105</definedName>
    <definedName name="_xlnm.Print_Area" localSheetId="2">'EQ Conso (T)'!$A$1:$Z$30</definedName>
    <definedName name="_xlnm.Print_Area" localSheetId="1">'PL (T)'!$A$1:$Q$95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4" i="305" l="1"/>
  <c r="P84" i="305"/>
  <c r="P89" i="305"/>
  <c r="N89" i="305"/>
  <c r="L89" i="305"/>
  <c r="L84" i="305"/>
  <c r="L83" i="305"/>
  <c r="L82" i="305"/>
  <c r="L81" i="305"/>
  <c r="N32" i="305"/>
  <c r="L32" i="305"/>
  <c r="P32" i="305"/>
  <c r="J32" i="305"/>
  <c r="P23" i="295"/>
  <c r="N23" i="295"/>
  <c r="J78" i="302" l="1"/>
  <c r="T22" i="295" l="1"/>
  <c r="T20" i="295"/>
  <c r="V20" i="295" s="1"/>
  <c r="T14" i="295"/>
  <c r="V14" i="295" s="1"/>
  <c r="Z14" i="295" s="1"/>
  <c r="T16" i="295"/>
  <c r="V16" i="295" s="1"/>
  <c r="Z16" i="295" s="1"/>
  <c r="T17" i="295"/>
  <c r="V17" i="295" s="1"/>
  <c r="Z17" i="295" s="1"/>
  <c r="T12" i="295"/>
  <c r="V12" i="295" s="1"/>
  <c r="Z12" i="295" s="1"/>
  <c r="R24" i="295" l="1"/>
  <c r="R18" i="295"/>
  <c r="P63" i="302" l="1"/>
  <c r="N63" i="302"/>
  <c r="L63" i="302"/>
  <c r="J63" i="302"/>
  <c r="L51" i="305"/>
  <c r="P51" i="305" s="1"/>
  <c r="J51" i="305"/>
  <c r="N51" i="305" s="1"/>
  <c r="P7" i="305"/>
  <c r="N7" i="305"/>
  <c r="M50" i="290" l="1"/>
  <c r="Q7" i="290"/>
  <c r="Q50" i="290" l="1"/>
  <c r="Q90" i="290" s="1"/>
  <c r="M90" i="290"/>
  <c r="J90" i="302"/>
  <c r="N94" i="302"/>
  <c r="J11" i="302"/>
  <c r="X22" i="295" l="1"/>
  <c r="J83" i="305"/>
  <c r="O20" i="290" l="1"/>
  <c r="N20" i="296" l="1"/>
  <c r="L20" i="296"/>
  <c r="N15" i="296"/>
  <c r="L15" i="296"/>
  <c r="J67" i="305"/>
  <c r="P60" i="305"/>
  <c r="N60" i="305"/>
  <c r="L60" i="305"/>
  <c r="J60" i="305"/>
  <c r="J61" i="305" s="1"/>
  <c r="P24" i="295" l="1"/>
  <c r="T23" i="295"/>
  <c r="V23" i="295" s="1"/>
  <c r="P78" i="302"/>
  <c r="P20" i="296"/>
  <c r="J21" i="296"/>
  <c r="H21" i="296"/>
  <c r="F21" i="296"/>
  <c r="D21" i="296"/>
  <c r="D15" i="296"/>
  <c r="F15" i="296"/>
  <c r="H15" i="296"/>
  <c r="J15" i="296"/>
  <c r="P14" i="296"/>
  <c r="T24" i="295" l="1"/>
  <c r="J94" i="302"/>
  <c r="F18" i="295"/>
  <c r="F24" i="295"/>
  <c r="L90" i="302" l="1"/>
  <c r="P90" i="302"/>
  <c r="N90" i="302"/>
  <c r="A3" i="296"/>
  <c r="A3" i="295"/>
  <c r="L78" i="302" l="1"/>
  <c r="N78" i="302"/>
  <c r="N11" i="302"/>
  <c r="X18" i="295" l="1"/>
  <c r="N18" i="295"/>
  <c r="A47" i="305" l="1"/>
  <c r="K50" i="290" l="1"/>
  <c r="O50" i="290" s="1"/>
  <c r="O7" i="290"/>
  <c r="K90" i="290" l="1"/>
  <c r="O90" i="290" s="1"/>
  <c r="P81" i="305"/>
  <c r="N81" i="305"/>
  <c r="P67" i="305"/>
  <c r="N67" i="305"/>
  <c r="L67" i="305"/>
  <c r="X24" i="295" l="1"/>
  <c r="J81" i="305"/>
  <c r="P73" i="305"/>
  <c r="P88" i="305" s="1"/>
  <c r="N73" i="305"/>
  <c r="N88" i="305" s="1"/>
  <c r="L73" i="305"/>
  <c r="L88" i="305" s="1"/>
  <c r="J73" i="305"/>
  <c r="J88" i="305" s="1"/>
  <c r="A3" i="302" l="1"/>
  <c r="I18" i="305"/>
  <c r="I21" i="305" s="1"/>
  <c r="P16" i="305"/>
  <c r="N16" i="305"/>
  <c r="L16" i="305"/>
  <c r="J16" i="305"/>
  <c r="P11" i="305"/>
  <c r="N11" i="305"/>
  <c r="L11" i="305"/>
  <c r="J11" i="305"/>
  <c r="Q20" i="290"/>
  <c r="M20" i="290"/>
  <c r="K20" i="290"/>
  <c r="L61" i="305" l="1"/>
  <c r="P61" i="305"/>
  <c r="N61" i="305"/>
  <c r="N21" i="296" s="1"/>
  <c r="P18" i="305"/>
  <c r="P21" i="305" s="1"/>
  <c r="N18" i="305"/>
  <c r="N21" i="305" s="1"/>
  <c r="L18" i="305"/>
  <c r="L21" i="305" s="1"/>
  <c r="J18" i="305"/>
  <c r="J21" i="305" s="1"/>
  <c r="L26" i="305" l="1"/>
  <c r="L30" i="305" s="1"/>
  <c r="P26" i="305"/>
  <c r="P30" i="305" s="1"/>
  <c r="N26" i="305"/>
  <c r="N30" i="305" s="1"/>
  <c r="N36" i="305" s="1"/>
  <c r="J26" i="305"/>
  <c r="J30" i="305" s="1"/>
  <c r="P65" i="305" l="1"/>
  <c r="P68" i="305" s="1"/>
  <c r="P36" i="305"/>
  <c r="P62" i="305" s="1"/>
  <c r="P80" i="305" s="1"/>
  <c r="P9" i="302"/>
  <c r="P30" i="302" s="1"/>
  <c r="L36" i="305"/>
  <c r="L72" i="305" s="1"/>
  <c r="L65" i="305"/>
  <c r="L68" i="305" s="1"/>
  <c r="L9" i="302"/>
  <c r="N9" i="302"/>
  <c r="N30" i="302" s="1"/>
  <c r="N43" i="302" s="1"/>
  <c r="N49" i="302" s="1"/>
  <c r="N92" i="302" s="1"/>
  <c r="N65" i="305"/>
  <c r="N68" i="305" s="1"/>
  <c r="J65" i="305"/>
  <c r="J68" i="305" s="1"/>
  <c r="J36" i="305"/>
  <c r="J72" i="305" s="1"/>
  <c r="J74" i="305" s="1"/>
  <c r="N22" i="295" s="1"/>
  <c r="V22" i="295" s="1"/>
  <c r="J9" i="302"/>
  <c r="J30" i="302" s="1"/>
  <c r="N72" i="305"/>
  <c r="N62" i="305"/>
  <c r="P72" i="305"/>
  <c r="L62" i="305" l="1"/>
  <c r="L80" i="305" s="1"/>
  <c r="J62" i="305"/>
  <c r="J80" i="305" s="1"/>
  <c r="J82" i="305" s="1"/>
  <c r="J84" i="305" s="1"/>
  <c r="J87" i="305"/>
  <c r="J89" i="305" s="1"/>
  <c r="J76" i="305"/>
  <c r="Z22" i="295"/>
  <c r="N80" i="305"/>
  <c r="N82" i="305" s="1"/>
  <c r="N74" i="305"/>
  <c r="N76" i="305" s="1"/>
  <c r="L19" i="296" s="1"/>
  <c r="L21" i="296" s="1"/>
  <c r="N87" i="305"/>
  <c r="P74" i="305"/>
  <c r="P76" i="305" s="1"/>
  <c r="P87" i="305"/>
  <c r="L74" i="305"/>
  <c r="L76" i="305" s="1"/>
  <c r="L87" i="305"/>
  <c r="P82" i="305"/>
  <c r="P11" i="296" l="1"/>
  <c r="A86" i="290" l="1"/>
  <c r="A84" i="290"/>
  <c r="K72" i="290" l="1"/>
  <c r="V24" i="295" l="1"/>
  <c r="H18" i="295" l="1"/>
  <c r="J18" i="295"/>
  <c r="L18" i="295"/>
  <c r="P18" i="295"/>
  <c r="T18" i="295"/>
  <c r="P17" i="296"/>
  <c r="G15" i="296"/>
  <c r="M104" i="290" l="1"/>
  <c r="J43" i="302" l="1"/>
  <c r="J49" i="302" s="1"/>
  <c r="J92" i="302" s="1"/>
  <c r="J95" i="302" s="1"/>
  <c r="P43" i="302"/>
  <c r="P49" i="302" s="1"/>
  <c r="P95" i="302" s="1"/>
  <c r="O36" i="290"/>
  <c r="P19" i="296"/>
  <c r="P21" i="296" s="1"/>
  <c r="N95" i="302" l="1"/>
  <c r="M65" i="290" l="1"/>
  <c r="Z20" i="295"/>
  <c r="J24" i="295"/>
  <c r="Q104" i="290" l="1"/>
  <c r="K104" i="290"/>
  <c r="Q72" i="290"/>
  <c r="O72" i="290"/>
  <c r="M72" i="290"/>
  <c r="Q65" i="290" l="1"/>
  <c r="O65" i="290"/>
  <c r="K65" i="290"/>
  <c r="O37" i="290"/>
  <c r="L30" i="302" l="1"/>
  <c r="L43" i="302" s="1"/>
  <c r="L49" i="302" s="1"/>
  <c r="L95" i="302" l="1"/>
  <c r="Z18" i="295"/>
  <c r="V18" i="295" l="1"/>
  <c r="P13" i="296" l="1"/>
  <c r="P15" i="296" s="1"/>
  <c r="Z23" i="295"/>
  <c r="Z24" i="295" s="1"/>
  <c r="A59" i="302" l="1"/>
  <c r="A57" i="302"/>
  <c r="L24" i="295" l="1"/>
  <c r="H24" i="295"/>
  <c r="K36" i="290"/>
  <c r="N24" i="295" l="1"/>
  <c r="K73" i="290" l="1"/>
  <c r="Q36" i="290"/>
  <c r="M106" i="290" l="1"/>
  <c r="A2" i="296"/>
  <c r="A1" i="296"/>
  <c r="A46" i="290"/>
  <c r="A44" i="290"/>
  <c r="M36" i="290"/>
  <c r="Q37" i="290"/>
  <c r="Q106" i="290"/>
  <c r="M73" i="290" l="1"/>
  <c r="M107" i="290" s="1"/>
  <c r="M37" i="290"/>
  <c r="Q73" i="290"/>
  <c r="Q107" i="290" s="1"/>
  <c r="O73" i="290"/>
  <c r="K37" i="290"/>
  <c r="O104" i="290" l="1"/>
  <c r="O106" i="290" s="1"/>
  <c r="K106" i="290"/>
  <c r="K107" i="290" l="1"/>
  <c r="O107" i="290"/>
</calcChain>
</file>

<file path=xl/sharedStrings.xml><?xml version="1.0" encoding="utf-8"?>
<sst xmlns="http://schemas.openxmlformats.org/spreadsheetml/2006/main" count="322" uniqueCount="223">
  <si>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</si>
  <si>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</si>
  <si>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</si>
  <si>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</si>
  <si>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</si>
  <si>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</si>
  <si>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</si>
  <si>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</si>
  <si>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Assets</t>
  </si>
  <si>
    <t>Current assets</t>
  </si>
  <si>
    <t>Cash and cash equivalents</t>
  </si>
  <si>
    <t>Derivative assets</t>
  </si>
  <si>
    <t>Trade and other current receivables</t>
  </si>
  <si>
    <t>Short-term loans to related parties</t>
  </si>
  <si>
    <t>Inventories</t>
  </si>
  <si>
    <t>Other current assets</t>
  </si>
  <si>
    <t>Non-current assets</t>
  </si>
  <si>
    <t>Fixed deposits pledged as collateral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</si>
  <si>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</si>
  <si>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</si>
  <si>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</si>
  <si>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</si>
  <si>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</si>
  <si>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</si>
  <si>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</si>
  <si>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</si>
  <si>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</si>
  <si>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>Total assets</t>
  </si>
  <si>
    <t>STATEMENTS OF FINANCIAL POSITION (Continued)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</si>
  <si>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</si>
  <si>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</si>
  <si>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</si>
  <si>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</si>
  <si>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</si>
  <si>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>and rendering of services</t>
  </si>
  <si>
    <t>Other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</si>
  <si>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</si>
  <si>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</si>
  <si>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</si>
  <si>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</si>
  <si>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</si>
  <si>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</si>
  <si>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</si>
  <si>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</si>
  <si>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</si>
  <si>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</si>
  <si>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</si>
  <si>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</si>
  <si>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</si>
  <si>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</si>
  <si>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</si>
  <si>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</si>
  <si>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</si>
  <si>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>Non-controlling interests</t>
  </si>
  <si>
    <t xml:space="preserve">Total liabilities and shareholders' equity </t>
  </si>
  <si>
    <t>STATEMENTS OF COMPREHENSIVE INCOME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</si>
  <si>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</si>
  <si>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</si>
  <si>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</si>
  <si>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</si>
  <si>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</si>
  <si>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</si>
  <si>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</si>
  <si>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</si>
  <si>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</si>
  <si>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</si>
  <si>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</si>
  <si>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</si>
  <si>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Profit (loss) before income tax expense</t>
  </si>
  <si>
    <t>Tax (expense) income</t>
  </si>
  <si>
    <t>Revenues</t>
  </si>
  <si>
    <t>Profit (loss) attributable to:</t>
  </si>
  <si>
    <t>Owners of the Parent</t>
  </si>
  <si>
    <t>Total comprehensive income (expense) attributable to:</t>
  </si>
  <si>
    <t>STATEMENTS OF CHANGES IN SHAREHOLDERS' EQUITY</t>
  </si>
  <si>
    <t>Consolidated financial statements  (Thousand Baht)</t>
  </si>
  <si>
    <t xml:space="preserve">ownership interest </t>
  </si>
  <si>
    <t>in subsidiary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</si>
  <si>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</si>
  <si>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</si>
  <si>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</si>
  <si>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</si>
  <si>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</si>
  <si>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</si>
  <si>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 xml:space="preserve">Unrealized (gain) loss on exchange rate </t>
  </si>
  <si>
    <t>Employee benefit obligations expenses</t>
  </si>
  <si>
    <t>Interest income</t>
  </si>
  <si>
    <t>Changes in operating assets and liabilities</t>
  </si>
  <si>
    <t>Employee benefit obligation paid</t>
  </si>
  <si>
    <t>Income tax paid</t>
  </si>
  <si>
    <t>Interest received</t>
  </si>
  <si>
    <t>Interest paid</t>
  </si>
  <si>
    <t>Net cash provided by (used in) operating activities</t>
  </si>
  <si>
    <t xml:space="preserve">Profit (loss) from operation before changes </t>
  </si>
  <si>
    <t>Cash flows from investing activities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</si>
  <si>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</si>
  <si>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</si>
  <si>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</si>
  <si>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</si>
  <si>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</si>
  <si>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Refundable income tax deducted at source</t>
  </si>
  <si>
    <t>Short-term borrowings from financial institutions</t>
  </si>
  <si>
    <t>Corporate income tax payable</t>
  </si>
  <si>
    <t>Other components of shareholders' equity</t>
  </si>
  <si>
    <t>Payments for investment in subsidiary</t>
  </si>
  <si>
    <t>Proceeds from short-term loans to related parties</t>
  </si>
  <si>
    <t>Payments for short-term loans to related parties</t>
  </si>
  <si>
    <t xml:space="preserve">Payments for other intangible assets acquisition </t>
  </si>
  <si>
    <t>Proceeds from short-term borrowings from financial institutions</t>
  </si>
  <si>
    <t>Repayments for short-term borrowings from financial institutions</t>
  </si>
  <si>
    <t>Repayments for  long-term borrowings from financial institutions</t>
  </si>
  <si>
    <t>Payments for lease liabilities</t>
  </si>
  <si>
    <t xml:space="preserve">Proceeds from increase in share capital of shareholders of </t>
  </si>
  <si>
    <t xml:space="preserve">      non-controlling interests of subsidiaries</t>
  </si>
  <si>
    <t>Payments for investment property acquisition</t>
  </si>
  <si>
    <t>Proceeds from long-term borrowings from financial institutions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</si>
  <si>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</si>
  <si>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</si>
  <si>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</si>
  <si>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</si>
  <si>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</si>
  <si>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 xml:space="preserve">Financial assets measured at </t>
  </si>
  <si>
    <t>Contract assets</t>
  </si>
  <si>
    <t>Contract liabilities</t>
  </si>
  <si>
    <t>2023</t>
  </si>
  <si>
    <t>Balance as at January 1, 2023</t>
  </si>
  <si>
    <t>Discontinued operations</t>
  </si>
  <si>
    <t>from continuing operations</t>
  </si>
  <si>
    <t>from discontinued operations</t>
  </si>
  <si>
    <t>Basic earnings (loss) per share</t>
  </si>
  <si>
    <t>Total basic earnings (loss) per share</t>
  </si>
  <si>
    <t>Dividend income</t>
  </si>
  <si>
    <t xml:space="preserve">Gains (losses) on measurements of  investments in equity instrument </t>
  </si>
  <si>
    <t>designated at fair value through other comprehensive income</t>
  </si>
  <si>
    <t xml:space="preserve">   </t>
  </si>
  <si>
    <t>fair value through profit or loss</t>
  </si>
  <si>
    <t>Total current assets</t>
  </si>
  <si>
    <t>fair value through other comprehensive income</t>
  </si>
  <si>
    <t>Total non-current assets</t>
  </si>
  <si>
    <t>Total current liabilities</t>
  </si>
  <si>
    <t>Total non-current liabilities</t>
  </si>
  <si>
    <t xml:space="preserve">Total owners of the Company </t>
  </si>
  <si>
    <t xml:space="preserve">Total shareholders' equity </t>
  </si>
  <si>
    <t>Other comprehensive income (expense)</t>
  </si>
  <si>
    <t>Issued and paid-up share capital</t>
  </si>
  <si>
    <t xml:space="preserve">   Total owners of the Parent </t>
  </si>
  <si>
    <t>Total shareholders' equity</t>
  </si>
  <si>
    <t>in operating assets and liabilities</t>
  </si>
  <si>
    <t xml:space="preserve">Appropriated- Legal reserve </t>
  </si>
  <si>
    <t xml:space="preserve">Proceeds for non-controlling interests from </t>
  </si>
  <si>
    <t>share capital increase of subsidiary</t>
  </si>
  <si>
    <t>Appropriated-Legal reserve</t>
  </si>
  <si>
    <t>(Reversal) expected credit losses on receivables</t>
  </si>
  <si>
    <t>Cash generated (paid) from operations</t>
  </si>
  <si>
    <t>Cash provided by (used in) discontinued operating activities</t>
  </si>
  <si>
    <t>Notes</t>
  </si>
  <si>
    <t>Proceeds from dissolution of subsidiaries</t>
  </si>
  <si>
    <t>Provisions for import duty and value added tax</t>
  </si>
  <si>
    <t>STATEMENTS OF COMPREHENSIVE INCOME (Continued)</t>
  </si>
  <si>
    <r>
      <rPr>
        <b/>
        <sz val="15"/>
        <color rgb="FF000000"/>
        <rFont val="Angsana New"/>
        <family val="1"/>
      </rPr>
      <t>Liabilities and shareholders' equity</t>
    </r>
    <r>
      <rPr>
        <sz val="15"/>
        <color rgb="FF000000"/>
        <rFont val="Angsana New"/>
        <family val="1"/>
      </rPr>
      <t xml:space="preserve"> </t>
    </r>
    <r>
      <rPr>
        <b/>
        <sz val="15"/>
        <color rgb="FF000000"/>
        <rFont val="Angsana New"/>
        <family val="1"/>
      </rPr>
      <t>(Cont’d)</t>
    </r>
  </si>
  <si>
    <t>Liabilities and shareholders' equity</t>
  </si>
  <si>
    <t>(Gain) Loss on sales of assets</t>
  </si>
  <si>
    <t>(Gain) Loss from measurement  of derivatives value</t>
  </si>
  <si>
    <t>(Gain) Loss on changes in lease</t>
  </si>
  <si>
    <t>(Gain) from termination of lease</t>
  </si>
  <si>
    <t>December 31, 2023</t>
  </si>
  <si>
    <t>Balance as at December 31, 2023</t>
  </si>
  <si>
    <t>Other comprehensive income (expense) for the year</t>
  </si>
  <si>
    <t>Profit (loss) for the year from discontinued operations</t>
  </si>
  <si>
    <t>Profit (loss) for the year</t>
  </si>
  <si>
    <t>Other comprehensive income (expense) for the year - net of tax</t>
  </si>
  <si>
    <t>Total comprehensive income (expense) for the year</t>
  </si>
  <si>
    <t>4.1.3</t>
  </si>
  <si>
    <t xml:space="preserve">      Other comprehensive income (expense) for the year</t>
  </si>
  <si>
    <t xml:space="preserve">      Profit (loss) for the year</t>
  </si>
  <si>
    <t>The accompanying notes are an integral part of these financial statements.</t>
  </si>
  <si>
    <t>Gains (losses) on re-measurements of defined benefit plans</t>
  </si>
  <si>
    <t>Share premium  on ordinary shares</t>
  </si>
  <si>
    <t xml:space="preserve">Changes in </t>
  </si>
  <si>
    <t>Profit (loss) for the year from continuing operations</t>
  </si>
  <si>
    <t>AS AT DECEMBER 31, 2024</t>
  </si>
  <si>
    <t>December 31, 2024</t>
  </si>
  <si>
    <t>Short-term borrowings from related parties</t>
  </si>
  <si>
    <t>Provisions for construction costs</t>
  </si>
  <si>
    <t>FOR THE YEAR ENDED DECEMBER 31, 2024</t>
  </si>
  <si>
    <t>Revenues from sales and rendering of services</t>
  </si>
  <si>
    <t>Cost of sales and rendering of services</t>
  </si>
  <si>
    <t>Reversed provisions for import duties and value added tax</t>
  </si>
  <si>
    <t>2024</t>
  </si>
  <si>
    <t>Balance as at January 1, 2024</t>
  </si>
  <si>
    <t>Balance as at December 31, 2024</t>
  </si>
  <si>
    <t>Bad debt</t>
  </si>
  <si>
    <t>4.1.4</t>
  </si>
  <si>
    <t>of shareholders' equity</t>
  </si>
  <si>
    <t>Total</t>
  </si>
  <si>
    <t xml:space="preserve"> other component </t>
  </si>
  <si>
    <t>Cash provided by (used in) discontinued investing activities</t>
  </si>
  <si>
    <t>Share of (profit) loss of associates and joint venture</t>
  </si>
  <si>
    <t>Income tax refunded</t>
  </si>
  <si>
    <t>Increase (decrease) in restricted bank deposits</t>
  </si>
  <si>
    <t>Proceeds from sales of properties foreclosed</t>
  </si>
  <si>
    <t>Proceeds from sales of property, plant and equipment</t>
  </si>
  <si>
    <t xml:space="preserve">Payments for right-of-use assets acquisition </t>
  </si>
  <si>
    <t>Proceeds from short-term borrowings from related parties</t>
  </si>
  <si>
    <t>Repayments for short-term borrowings from related parties</t>
  </si>
  <si>
    <t>Cash and cash equivalents as at December 31</t>
  </si>
  <si>
    <t>Non-cash transactions</t>
  </si>
  <si>
    <t>Share of profit (loss) of associates</t>
  </si>
  <si>
    <t>and joint venture</t>
  </si>
  <si>
    <t>Items that will not be reclassified to profit or loss :</t>
  </si>
  <si>
    <t xml:space="preserve">Income tax relating to items that will not be reclassified </t>
  </si>
  <si>
    <t>to profit or loss</t>
  </si>
  <si>
    <t xml:space="preserve">Total items that will not be reclassified </t>
  </si>
  <si>
    <t xml:space="preserve"> to profit or loss</t>
  </si>
  <si>
    <t>Non current assets classified as held-for-sale</t>
  </si>
  <si>
    <t xml:space="preserve">Owners of the Parent </t>
  </si>
  <si>
    <t xml:space="preserve">Other comprehensive income </t>
  </si>
  <si>
    <t>Gains (losses) on investment in equity securities designated measurement at fair value  through other comprehensive  income</t>
  </si>
  <si>
    <t>(Reversal) loss on inventories devaluation</t>
  </si>
  <si>
    <t>(Reversal) impairment loss on assets</t>
  </si>
  <si>
    <t>(Reversal) provisions for construction contracts and rendering of services</t>
  </si>
  <si>
    <t>(Reversal) provisions for import duty and value added tax</t>
  </si>
  <si>
    <t>The accompanying notes are an integral part of these interim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</si>
</sst>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0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</numFmts>
  <fonts count="260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  <charset val="222"/>
    </font>
    <font>
      <sz val="16"/>
      <color theme="1"/>
      <name val="Angsana New"/>
      <family val="1"/>
    </font>
    <font>
      <b/>
      <sz val="15"/>
      <name val="Angsana New"/>
      <family val="1"/>
      <charset val="222"/>
    </font>
    <font>
      <b/>
      <sz val="15"/>
      <color rgb="FF000000"/>
      <name val="Angsana New"/>
      <family val="1"/>
    </font>
    <font>
      <sz val="15"/>
      <color rgb="FF000000"/>
      <name val="Angsana New"/>
      <family val="1"/>
    </font>
    <font>
      <b/>
      <sz val="15"/>
      <color rgb="FF000000"/>
      <name val="Angsana New"/>
      <family val="1"/>
      <charset val="222"/>
    </font>
    <font>
      <b/>
      <sz val="15"/>
      <color rgb="FFFF0000"/>
      <name val="Angsana New"/>
      <family val="1"/>
    </font>
    <font>
      <sz val="14"/>
      <name val="Angsana New"/>
      <family val="1"/>
      <charset val="222"/>
    </font>
    <font>
      <sz val="14"/>
      <color rgb="FF000000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678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52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1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4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41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169" fontId="6" fillId="0" borderId="0" applyFont="0" applyFill="0" applyBorder="0" applyAlignment="0" applyProtection="0"/>
    <xf numFmtId="0" fontId="6" fillId="28" borderId="20" applyNumberFormat="0" applyFont="0" applyAlignment="0" applyProtection="0"/>
    <xf numFmtId="169" fontId="6" fillId="0" borderId="0" applyFont="0" applyFill="0" applyBorder="0" applyAlignment="0" applyProtection="0"/>
    <xf numFmtId="0" fontId="6" fillId="28" borderId="20" applyNumberFormat="0" applyFont="0" applyAlignment="0" applyProtection="0"/>
    <xf numFmtId="0" fontId="5" fillId="0" borderId="0"/>
    <xf numFmtId="169" fontId="5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0" fontId="54" fillId="0" borderId="0"/>
    <xf numFmtId="169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42" fontId="13" fillId="0" borderId="0" applyFont="0" applyFill="0" applyBorder="0" applyAlignment="0" applyProtection="0"/>
    <xf numFmtId="169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10" fillId="0" borderId="0"/>
    <xf numFmtId="40" fontId="94" fillId="0" borderId="0" applyFont="0" applyFill="0" applyBorder="0" applyAlignment="0" applyProtection="0"/>
    <xf numFmtId="169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9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67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42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41" fontId="13" fillId="0" borderId="0" applyNumberFormat="0" applyBorder="0"/>
    <xf numFmtId="215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6"/>
    <xf numFmtId="0" fontId="22" fillId="27" borderId="27">
      <alignment vertical="center" wrapText="1"/>
    </xf>
    <xf numFmtId="0" fontId="118" fillId="0" borderId="15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167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8"/>
    <xf numFmtId="169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3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169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169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169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30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68" fillId="20" borderId="31" applyNumberFormat="0" applyAlignment="0" applyProtection="0"/>
    <xf numFmtId="0" fontId="68" fillId="20" borderId="31" applyNumberFormat="0" applyAlignment="0" applyProtection="0"/>
    <xf numFmtId="0" fontId="155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156" fillId="0" borderId="0"/>
    <xf numFmtId="0" fontId="113" fillId="0" borderId="0"/>
    <xf numFmtId="3" fontId="94" fillId="0" borderId="30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169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167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234" fontId="9" fillId="0" borderId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0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7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10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42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37" fontId="162" fillId="0" borderId="0" applyFill="0" applyBorder="0"/>
    <xf numFmtId="169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2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6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34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30"/>
    <xf numFmtId="0" fontId="96" fillId="0" borderId="30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30"/>
    <xf numFmtId="0" fontId="99" fillId="30" borderId="30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3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31" fillId="0" borderId="34">
      <alignment horizontal="left" vertical="center"/>
    </xf>
    <xf numFmtId="0" fontId="29" fillId="0" borderId="25">
      <alignment horizontal="left" vertical="center"/>
    </xf>
    <xf numFmtId="0" fontId="29" fillId="0" borderId="25">
      <alignment horizontal="left" vertical="center"/>
    </xf>
    <xf numFmtId="14" fontId="22" fillId="65" borderId="15">
      <alignment horizontal="center" vertical="center" wrapText="1"/>
    </xf>
    <xf numFmtId="0" fontId="85" fillId="0" borderId="5" applyNumberFormat="0" applyFill="0" applyAlignment="0" applyProtection="0"/>
    <xf numFmtId="0" fontId="183" fillId="0" borderId="35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5">
      <alignment horizontal="left" vertical="top"/>
    </xf>
    <xf numFmtId="0" fontId="183" fillId="0" borderId="36">
      <alignment horizontal="left" vertical="top"/>
    </xf>
    <xf numFmtId="0" fontId="86" fillId="0" borderId="6" applyNumberFormat="0" applyFill="0" applyAlignment="0" applyProtection="0"/>
    <xf numFmtId="0" fontId="185" fillId="0" borderId="35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5">
      <alignment horizontal="left" vertical="top"/>
    </xf>
    <xf numFmtId="0" fontId="187" fillId="0" borderId="36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7">
      <alignment vertical="center" wrapText="1"/>
    </xf>
    <xf numFmtId="0" fontId="22" fillId="27" borderId="27">
      <alignment vertical="center" wrapText="1"/>
    </xf>
    <xf numFmtId="244" fontId="117" fillId="0" borderId="37">
      <alignment horizontal="left"/>
    </xf>
    <xf numFmtId="245" fontId="156" fillId="0" borderId="38">
      <alignment horizontal="left"/>
    </xf>
    <xf numFmtId="0" fontId="190" fillId="0" borderId="39">
      <alignment horizontal="right"/>
    </xf>
    <xf numFmtId="0" fontId="117" fillId="1" borderId="38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80" fillId="7" borderId="31" applyNumberFormat="0" applyAlignment="0" applyProtection="0"/>
    <xf numFmtId="0" fontId="80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167" fontId="57" fillId="0" borderId="0">
      <alignment vertical="top"/>
    </xf>
    <xf numFmtId="211" fontId="194" fillId="0" borderId="3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5"/>
    <xf numFmtId="0" fontId="118" fillId="0" borderId="15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167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54" fillId="28" borderId="20" applyNumberFormat="0" applyFont="0" applyAlignment="0" applyProtection="0"/>
    <xf numFmtId="0" fontId="54" fillId="28" borderId="20" applyNumberFormat="0" applyFont="0" applyAlignment="0" applyProtection="0"/>
    <xf numFmtId="0" fontId="58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259" fontId="9" fillId="0" borderId="0" applyFill="0" applyBorder="0" applyAlignment="0" applyProtection="0"/>
    <xf numFmtId="260" fontId="192" fillId="0" borderId="41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84" fillId="20" borderId="42" applyNumberFormat="0" applyAlignment="0" applyProtection="0"/>
    <xf numFmtId="0" fontId="202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203" fillId="0" borderId="0">
      <alignment horizontal="left"/>
    </xf>
    <xf numFmtId="16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5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67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6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3">
      <alignment vertical="center"/>
    </xf>
    <xf numFmtId="4" fontId="204" fillId="24" borderId="44" applyNumberFormat="0" applyProtection="0">
      <alignment vertical="center"/>
    </xf>
    <xf numFmtId="4" fontId="205" fillId="27" borderId="44" applyNumberFormat="0" applyProtection="0">
      <alignment vertical="center"/>
    </xf>
    <xf numFmtId="4" fontId="204" fillId="27" borderId="44" applyNumberFormat="0" applyProtection="0">
      <alignment horizontal="left" vertical="center" indent="1"/>
    </xf>
    <xf numFmtId="0" fontId="204" fillId="27" borderId="44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4" applyNumberFormat="0" applyProtection="0">
      <alignment horizontal="right" vertical="center"/>
    </xf>
    <xf numFmtId="4" fontId="23" fillId="9" borderId="44" applyNumberFormat="0" applyProtection="0">
      <alignment horizontal="right" vertical="center"/>
    </xf>
    <xf numFmtId="4" fontId="23" fillId="17" borderId="44" applyNumberFormat="0" applyProtection="0">
      <alignment horizontal="right" vertical="center"/>
    </xf>
    <xf numFmtId="4" fontId="23" fillId="11" borderId="44" applyNumberFormat="0" applyProtection="0">
      <alignment horizontal="right" vertical="center"/>
    </xf>
    <xf numFmtId="4" fontId="23" fillId="15" borderId="44" applyNumberFormat="0" applyProtection="0">
      <alignment horizontal="right" vertical="center"/>
    </xf>
    <xf numFmtId="4" fontId="23" fillId="19" borderId="44" applyNumberFormat="0" applyProtection="0">
      <alignment horizontal="right" vertical="center"/>
    </xf>
    <xf numFmtId="4" fontId="23" fillId="18" borderId="44" applyNumberFormat="0" applyProtection="0">
      <alignment horizontal="right" vertical="center"/>
    </xf>
    <xf numFmtId="4" fontId="23" fillId="68" borderId="44" applyNumberFormat="0" applyProtection="0">
      <alignment horizontal="right" vertical="center"/>
    </xf>
    <xf numFmtId="4" fontId="23" fillId="10" borderId="44" applyNumberFormat="0" applyProtection="0">
      <alignment horizontal="right" vertical="center"/>
    </xf>
    <xf numFmtId="4" fontId="204" fillId="69" borderId="45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4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4" applyNumberFormat="0" applyProtection="0">
      <alignment horizontal="left" vertical="center" indent="1"/>
    </xf>
    <xf numFmtId="0" fontId="10" fillId="71" borderId="44" applyNumberFormat="0" applyProtection="0">
      <alignment horizontal="left" vertical="top" indent="1"/>
    </xf>
    <xf numFmtId="0" fontId="10" fillId="67" borderId="44" applyNumberFormat="0" applyProtection="0">
      <alignment horizontal="left" vertical="center" indent="1"/>
    </xf>
    <xf numFmtId="0" fontId="10" fillId="67" borderId="44" applyNumberFormat="0" applyProtection="0">
      <alignment horizontal="left" vertical="top" indent="1"/>
    </xf>
    <xf numFmtId="0" fontId="10" fillId="73" borderId="44" applyNumberFormat="0" applyProtection="0">
      <alignment horizontal="left" vertical="center" indent="1"/>
    </xf>
    <xf numFmtId="0" fontId="10" fillId="73" borderId="44" applyNumberFormat="0" applyProtection="0">
      <alignment horizontal="left" vertical="top" indent="1"/>
    </xf>
    <xf numFmtId="0" fontId="10" fillId="74" borderId="44" applyNumberFormat="0" applyProtection="0">
      <alignment horizontal="left" vertical="center" indent="1"/>
    </xf>
    <xf numFmtId="0" fontId="10" fillId="74" borderId="44" applyNumberFormat="0" applyProtection="0">
      <alignment horizontal="left" vertical="top" indent="1"/>
    </xf>
    <xf numFmtId="4" fontId="23" fillId="23" borderId="44" applyNumberFormat="0" applyProtection="0">
      <alignment vertical="center"/>
    </xf>
    <xf numFmtId="4" fontId="207" fillId="23" borderId="44" applyNumberFormat="0" applyProtection="0">
      <alignment vertical="center"/>
    </xf>
    <xf numFmtId="4" fontId="23" fillId="23" borderId="44" applyNumberFormat="0" applyProtection="0">
      <alignment horizontal="left" vertical="center" indent="1"/>
    </xf>
    <xf numFmtId="0" fontId="23" fillId="23" borderId="44" applyNumberFormat="0" applyProtection="0">
      <alignment horizontal="left" vertical="top" indent="1"/>
    </xf>
    <xf numFmtId="4" fontId="23" fillId="70" borderId="44" applyNumberFormat="0" applyProtection="0">
      <alignment horizontal="right" vertical="center"/>
    </xf>
    <xf numFmtId="4" fontId="207" fillId="70" borderId="44" applyNumberFormat="0" applyProtection="0">
      <alignment horizontal="right" vertical="center"/>
    </xf>
    <xf numFmtId="4" fontId="23" fillId="72" borderId="44" applyNumberFormat="0" applyProtection="0">
      <alignment horizontal="left" vertical="center" indent="1"/>
    </xf>
    <xf numFmtId="0" fontId="23" fillId="67" borderId="44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4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169" fontId="13" fillId="0" borderId="0" applyFont="0" applyFill="0" applyBorder="0" applyAlignment="0" applyProtection="0"/>
    <xf numFmtId="0" fontId="10" fillId="0" borderId="0"/>
    <xf numFmtId="169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82" fillId="0" borderId="46" applyNumberFormat="0" applyFill="0" applyAlignment="0" applyProtection="0"/>
    <xf numFmtId="0" fontId="115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7" applyFont="0" applyBorder="0" applyAlignment="0">
      <alignment horizontal="center" vertical="center"/>
    </xf>
    <xf numFmtId="0" fontId="132" fillId="64" borderId="31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167" fontId="223" fillId="0" borderId="0" applyFont="0" applyFill="0" applyBorder="0" applyAlignment="0" applyProtection="0"/>
    <xf numFmtId="169" fontId="22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9" fillId="0" borderId="0" applyFill="0" applyBorder="0" applyAlignment="0" applyProtection="0"/>
    <xf numFmtId="166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42" fontId="225" fillId="0" borderId="0" applyFont="0" applyFill="0" applyBorder="0" applyAlignment="0" applyProtection="0"/>
    <xf numFmtId="44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1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6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8"/>
    <xf numFmtId="0" fontId="53" fillId="0" borderId="49"/>
    <xf numFmtId="0" fontId="143" fillId="64" borderId="42" applyNumberFormat="0" applyAlignment="0" applyProtection="0"/>
    <xf numFmtId="0" fontId="9" fillId="25" borderId="40" applyNumberFormat="0" applyFont="0" applyAlignment="0" applyProtection="0"/>
    <xf numFmtId="0" fontId="9" fillId="66" borderId="40" applyNumberForma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169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16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55" fillId="0" borderId="48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4" fillId="0" borderId="0">
      <alignment horizontal="left"/>
    </xf>
    <xf numFmtId="0" fontId="245" fillId="0" borderId="0"/>
    <xf numFmtId="0" fontId="9" fillId="0" borderId="0"/>
    <xf numFmtId="169" fontId="10" fillId="0" borderId="0" applyFont="0" applyFill="0" applyBorder="0" applyAlignment="0" applyProtection="0"/>
    <xf numFmtId="211" fontId="194" fillId="0" borderId="21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80" fillId="7" borderId="1" applyNumberFormat="0" applyAlignment="0" applyProtection="0"/>
    <xf numFmtId="0" fontId="80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99" fillId="0" borderId="21"/>
    <xf numFmtId="0" fontId="96" fillId="0" borderId="21"/>
    <xf numFmtId="0" fontId="96" fillId="0" borderId="21"/>
    <xf numFmtId="3" fontId="94" fillId="0" borderId="21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0" fontId="16" fillId="23" borderId="24" applyNumberFormat="0" applyBorder="0" applyAlignment="0" applyProtection="0"/>
    <xf numFmtId="0" fontId="1" fillId="0" borderId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0" fillId="7" borderId="31" applyNumberFormat="0" applyAlignment="0" applyProtection="0"/>
    <xf numFmtId="0" fontId="37" fillId="20" borderId="1" applyNumberFormat="0" applyAlignment="0" applyProtection="0"/>
    <xf numFmtId="0" fontId="80" fillId="7" borderId="31" applyNumberForma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28" borderId="20" applyNumberFormat="0" applyFont="0" applyAlignment="0" applyProtection="0"/>
    <xf numFmtId="169" fontId="1" fillId="0" borderId="0" applyFont="0" applyFill="0" applyBorder="0" applyAlignment="0" applyProtection="0"/>
    <xf numFmtId="0" fontId="1" fillId="28" borderId="20" applyNumberFormat="0" applyFont="0" applyAlignment="0" applyProtection="0"/>
    <xf numFmtId="0" fontId="1" fillId="0" borderId="0"/>
    <xf numFmtId="169" fontId="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ill="0" applyBorder="0" applyAlignment="0" applyProtection="0"/>
    <xf numFmtId="169" fontId="3" fillId="0" borderId="0" applyFont="0" applyFill="0" applyBorder="0" applyAlignment="0" applyProtection="0"/>
    <xf numFmtId="0" fontId="100" fillId="0" borderId="24">
      <alignment horizontal="center"/>
    </xf>
    <xf numFmtId="169" fontId="10" fillId="0" borderId="0" applyFont="0" applyFill="0" applyBorder="0" applyAlignment="0" applyProtection="0"/>
    <xf numFmtId="40" fontId="108" fillId="0" borderId="24" applyFont="0" applyFill="0" applyBorder="0" applyAlignment="0" applyProtection="0"/>
    <xf numFmtId="0" fontId="1" fillId="0" borderId="0"/>
    <xf numFmtId="16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68" fillId="20" borderId="1" applyNumberFormat="0" applyAlignment="0" applyProtection="0"/>
    <xf numFmtId="169" fontId="9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44" fillId="7" borderId="1" applyNumberFormat="0" applyAlignment="0" applyProtection="0"/>
    <xf numFmtId="0" fontId="193" fillId="7" borderId="1" applyNumberFormat="0" applyAlignment="0" applyProtection="0"/>
    <xf numFmtId="0" fontId="193" fillId="7" borderId="1" applyNumberFormat="0" applyAlignment="0" applyProtection="0"/>
    <xf numFmtId="0" fontId="29" fillId="0" borderId="4">
      <alignment horizontal="left" vertical="center"/>
    </xf>
    <xf numFmtId="0" fontId="29" fillId="0" borderId="4">
      <alignment horizontal="left" vertical="center"/>
    </xf>
    <xf numFmtId="0" fontId="31" fillId="0" borderId="51">
      <alignment horizontal="left" vertical="center"/>
    </xf>
    <xf numFmtId="0" fontId="31" fillId="0" borderId="4">
      <alignment horizontal="left" vertical="center"/>
    </xf>
    <xf numFmtId="0" fontId="99" fillId="30" borderId="21"/>
    <xf numFmtId="169" fontId="152" fillId="0" borderId="0" applyFont="0" applyBorder="0" applyAlignment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68" fillId="20" borderId="1" applyNumberFormat="0" applyAlignment="0" applyProtection="0"/>
    <xf numFmtId="0" fontId="155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169" fontId="58" fillId="0" borderId="0" applyFont="0" applyFill="0" applyBorder="0" applyAlignment="0" applyProtection="0"/>
    <xf numFmtId="211" fontId="154" fillId="48" borderId="21"/>
    <xf numFmtId="167" fontId="13" fillId="0" borderId="0" applyNumberFormat="0" applyBorder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75" fillId="0" borderId="24" applyFont="0" applyFill="0" applyBorder="0">
      <alignment horizontal="center" vertical="justify" wrapText="1"/>
    </xf>
    <xf numFmtId="0" fontId="175" fillId="0" borderId="24" applyFont="0" applyFill="0" applyBorder="0">
      <alignment horizontal="centerContinuous" vertical="justify" wrapText="1"/>
    </xf>
    <xf numFmtId="10" fontId="21" fillId="23" borderId="24" applyNumberFormat="0" applyBorder="0" applyAlignment="0" applyProtection="0"/>
    <xf numFmtId="10" fontId="21" fillId="23" borderId="24" applyNumberFormat="0" applyBorder="0" applyAlignment="0" applyProtection="0"/>
    <xf numFmtId="10" fontId="16" fillId="23" borderId="24" applyNumberFormat="0" applyBorder="0" applyAlignment="0" applyProtection="0"/>
    <xf numFmtId="10" fontId="16" fillId="23" borderId="24" applyNumberFormat="0" applyBorder="0" applyAlignment="0" applyProtection="0"/>
    <xf numFmtId="167" fontId="57" fillId="0" borderId="0">
      <alignment vertical="top"/>
    </xf>
    <xf numFmtId="0" fontId="100" fillId="0" borderId="24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" fontId="211" fillId="27" borderId="24">
      <alignment horizontal="left" vertical="top" wrapText="1"/>
      <protection locked="0"/>
    </xf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0" fontId="108" fillId="0" borderId="24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9" fillId="0" borderId="0"/>
    <xf numFmtId="183" fontId="104" fillId="0" borderId="17" applyFont="0" applyBorder="0" applyAlignment="0">
      <alignment horizontal="center" vertical="center"/>
    </xf>
    <xf numFmtId="211" fontId="10" fillId="0" borderId="19" applyFont="0" applyBorder="0" applyAlignment="0">
      <alignment horizontal="center" vertical="center"/>
    </xf>
    <xf numFmtId="0" fontId="132" fillId="64" borderId="1" applyNumberFormat="0" applyAlignment="0" applyProtection="0"/>
    <xf numFmtId="0" fontId="140" fillId="54" borderId="1" applyNumberFormat="0" applyAlignment="0" applyProtection="0"/>
  </cellStyleXfs>
  <cellXfs count="263">
    <xf numFmtId="0" fontId="0" fillId="0" borderId="0" xfId="0"/>
    <xf numFmtId="179" fontId="244" fillId="0" borderId="0" xfId="2527" applyNumberFormat="1" applyFont="1" applyFill="1"/>
    <xf numFmtId="179" fontId="247" fillId="0" borderId="0" xfId="2527" applyNumberFormat="1" applyFont="1" applyFill="1"/>
    <xf numFmtId="43" fontId="247" fillId="0" borderId="0" xfId="2527" applyNumberFormat="1" applyFont="1" applyFill="1"/>
    <xf numFmtId="179" fontId="244" fillId="0" borderId="0" xfId="2527" applyNumberFormat="1" applyFont="1" applyFill="1" applyBorder="1"/>
    <xf numFmtId="179" fontId="247" fillId="0" borderId="0" xfId="2527" applyNumberFormat="1" applyFont="1" applyFill="1" applyBorder="1"/>
    <xf numFmtId="43" fontId="247" fillId="0" borderId="14" xfId="2527" applyNumberFormat="1" applyFont="1" applyFill="1" applyBorder="1"/>
    <xf numFmtId="179" fontId="244" fillId="0" borderId="14" xfId="2527" applyNumberFormat="1" applyFont="1" applyFill="1" applyBorder="1"/>
    <xf numFmtId="179" fontId="247" fillId="0" borderId="14" xfId="2527" applyNumberFormat="1" applyFont="1" applyFill="1" applyBorder="1"/>
    <xf numFmtId="43" fontId="247" fillId="0" borderId="25" xfId="2527" applyNumberFormat="1" applyFont="1" applyFill="1" applyBorder="1"/>
    <xf numFmtId="43" fontId="244" fillId="0" borderId="0" xfId="2527" applyNumberFormat="1" applyFont="1" applyFill="1" applyBorder="1"/>
    <xf numFmtId="43" fontId="247" fillId="0" borderId="0" xfId="2527" applyNumberFormat="1" applyFont="1" applyFill="1" applyBorder="1"/>
    <xf numFmtId="43" fontId="244" fillId="0" borderId="0" xfId="1406" applyFont="1" applyFill="1" applyBorder="1"/>
    <xf numFmtId="179" fontId="247" fillId="0" borderId="0" xfId="1406" applyNumberFormat="1" applyFont="1" applyFill="1" applyBorder="1"/>
    <xf numFmtId="43" fontId="247" fillId="0" borderId="0" xfId="1406" applyFont="1" applyFill="1"/>
    <xf numFmtId="43" fontId="247" fillId="0" borderId="0" xfId="1406" applyFont="1" applyFill="1" applyBorder="1"/>
    <xf numFmtId="179" fontId="244" fillId="0" borderId="0" xfId="1406" applyNumberFormat="1" applyFont="1" applyFill="1" applyBorder="1"/>
    <xf numFmtId="179" fontId="247" fillId="0" borderId="0" xfId="1406" applyNumberFormat="1" applyFont="1" applyFill="1"/>
    <xf numFmtId="41" fontId="244" fillId="0" borderId="0" xfId="2527" applyNumberFormat="1" applyFont="1" applyFill="1"/>
    <xf numFmtId="41" fontId="247" fillId="0" borderId="0" xfId="2527" applyNumberFormat="1" applyFont="1" applyFill="1"/>
    <xf numFmtId="179" fontId="244" fillId="0" borderId="14" xfId="1406" applyNumberFormat="1" applyFont="1" applyFill="1" applyBorder="1"/>
    <xf numFmtId="179" fontId="247" fillId="0" borderId="14" xfId="1406" applyNumberFormat="1" applyFont="1" applyFill="1" applyBorder="1"/>
    <xf numFmtId="179" fontId="244" fillId="0" borderId="18" xfId="1406" applyNumberFormat="1" applyFont="1" applyFill="1" applyBorder="1"/>
    <xf numFmtId="179" fontId="247" fillId="0" borderId="18" xfId="1406" applyNumberFormat="1" applyFont="1" applyFill="1" applyBorder="1"/>
    <xf numFmtId="43" fontId="244" fillId="0" borderId="0" xfId="1406" applyFont="1" applyFill="1"/>
    <xf numFmtId="43" fontId="250" fillId="0" borderId="0" xfId="1406" applyFont="1" applyFill="1" applyAlignment="1">
      <alignment horizontal="center"/>
    </xf>
    <xf numFmtId="41" fontId="250" fillId="0" borderId="0" xfId="2527" applyNumberFormat="1" applyFont="1" applyFill="1" applyBorder="1"/>
    <xf numFmtId="41" fontId="247" fillId="0" borderId="0" xfId="2527" applyNumberFormat="1" applyFont="1" applyFill="1" applyBorder="1"/>
    <xf numFmtId="277" fontId="247" fillId="0" borderId="0" xfId="2527" applyNumberFormat="1" applyFont="1" applyFill="1" applyBorder="1"/>
    <xf numFmtId="10" fontId="247" fillId="0" borderId="0" xfId="1371" applyNumberFormat="1" applyFont="1" applyFill="1"/>
    <xf numFmtId="43" fontId="247" fillId="0" borderId="0" xfId="2531" applyFont="1" applyFill="1"/>
    <xf numFmtId="179" fontId="244" fillId="0" borderId="50" xfId="1406" applyNumberFormat="1" applyFont="1" applyFill="1" applyBorder="1"/>
    <xf numFmtId="277" fontId="244" fillId="0" borderId="0" xfId="2527" applyNumberFormat="1" applyFont="1" applyFill="1" applyBorder="1"/>
    <xf numFmtId="277" fontId="244" fillId="0" borderId="16" xfId="2527" applyNumberFormat="1" applyFont="1" applyFill="1" applyBorder="1"/>
    <xf numFmtId="179" fontId="244" fillId="0" borderId="0" xfId="2531" applyNumberFormat="1" applyFont="1" applyFill="1"/>
    <xf numFmtId="179" fontId="244" fillId="0" borderId="0" xfId="2526" applyNumberFormat="1" applyFont="1" applyFill="1"/>
    <xf numFmtId="179" fontId="244" fillId="0" borderId="0" xfId="1406" applyNumberFormat="1" applyFont="1" applyFill="1"/>
    <xf numFmtId="179" fontId="244" fillId="0" borderId="0" xfId="2526" applyNumberFormat="1" applyFont="1" applyFill="1" applyBorder="1"/>
    <xf numFmtId="272" fontId="244" fillId="0" borderId="0" xfId="2531" applyNumberFormat="1" applyFont="1" applyFill="1" applyBorder="1"/>
    <xf numFmtId="43" fontId="244" fillId="0" borderId="0" xfId="2526" applyNumberFormat="1" applyFont="1" applyFill="1"/>
    <xf numFmtId="179" fontId="244" fillId="0" borderId="0" xfId="2531" applyNumberFormat="1" applyFont="1" applyFill="1" applyBorder="1"/>
    <xf numFmtId="43" fontId="244" fillId="0" borderId="0" xfId="2531" applyFont="1" applyFill="1" applyBorder="1"/>
    <xf numFmtId="179" fontId="244" fillId="0" borderId="0" xfId="2531" quotePrefix="1" applyNumberFormat="1" applyFont="1" applyFill="1" applyBorder="1" applyAlignment="1">
      <alignment horizontal="center"/>
    </xf>
    <xf numFmtId="43" fontId="244" fillId="0" borderId="0" xfId="2531" quotePrefix="1" applyFont="1" applyFill="1" applyBorder="1" applyAlignment="1">
      <alignment horizontal="center"/>
    </xf>
    <xf numFmtId="179" fontId="244" fillId="0" borderId="18" xfId="2526" applyNumberFormat="1" applyFont="1" applyFill="1" applyBorder="1"/>
    <xf numFmtId="43" fontId="244" fillId="0" borderId="0" xfId="2526" applyNumberFormat="1" applyFont="1" applyFill="1" applyBorder="1"/>
    <xf numFmtId="179" fontId="244" fillId="0" borderId="14" xfId="2531" applyNumberFormat="1" applyFont="1" applyFill="1" applyBorder="1"/>
    <xf numFmtId="179" fontId="244" fillId="0" borderId="14" xfId="2526" applyNumberFormat="1" applyFont="1" applyFill="1" applyBorder="1"/>
    <xf numFmtId="179" fontId="152" fillId="0" borderId="0" xfId="2531" applyNumberFormat="1" applyFont="1" applyFill="1"/>
    <xf numFmtId="43" fontId="247" fillId="0" borderId="0" xfId="2528" applyNumberFormat="1" applyFont="1" applyFill="1" applyAlignment="1">
      <alignment horizontal="center"/>
    </xf>
    <xf numFmtId="179" fontId="247" fillId="0" borderId="0" xfId="2528" applyNumberFormat="1" applyFont="1" applyFill="1" applyAlignment="1"/>
    <xf numFmtId="179" fontId="247" fillId="0" borderId="0" xfId="1406" applyNumberFormat="1" applyFont="1" applyFill="1" applyAlignment="1"/>
    <xf numFmtId="43" fontId="247" fillId="0" borderId="0" xfId="2528" applyNumberFormat="1" applyFont="1" applyFill="1" applyBorder="1" applyAlignment="1"/>
    <xf numFmtId="43" fontId="247" fillId="0" borderId="0" xfId="2528" applyNumberFormat="1" applyFont="1" applyFill="1" applyAlignment="1"/>
    <xf numFmtId="43" fontId="248" fillId="0" borderId="0" xfId="2528" applyNumberFormat="1" applyFont="1" applyFill="1" applyAlignment="1">
      <alignment horizontal="center"/>
    </xf>
    <xf numFmtId="179" fontId="244" fillId="0" borderId="0" xfId="2528" applyNumberFormat="1" applyFont="1" applyFill="1" applyBorder="1" applyAlignment="1"/>
    <xf numFmtId="179" fontId="244" fillId="0" borderId="0" xfId="2528" applyNumberFormat="1" applyFont="1" applyFill="1" applyAlignment="1"/>
    <xf numFmtId="179" fontId="244" fillId="0" borderId="0" xfId="1406" applyNumberFormat="1" applyFont="1" applyFill="1" applyAlignment="1"/>
    <xf numFmtId="179" fontId="250" fillId="0" borderId="0" xfId="2528" applyNumberFormat="1" applyFont="1" applyFill="1" applyAlignment="1"/>
    <xf numFmtId="179" fontId="244" fillId="0" borderId="0" xfId="1406" applyNumberFormat="1" applyFont="1" applyFill="1" applyBorder="1" applyAlignment="1"/>
    <xf numFmtId="43" fontId="247" fillId="0" borderId="0" xfId="2529" applyNumberFormat="1" applyFont="1" applyFill="1" applyAlignment="1">
      <alignment horizontal="center"/>
    </xf>
    <xf numFmtId="179" fontId="247" fillId="0" borderId="0" xfId="2529" applyNumberFormat="1" applyFont="1" applyFill="1" applyAlignment="1"/>
    <xf numFmtId="179" fontId="247" fillId="0" borderId="0" xfId="2529" applyNumberFormat="1" applyFont="1" applyFill="1" applyBorder="1" applyAlignment="1"/>
    <xf numFmtId="179" fontId="244" fillId="0" borderId="0" xfId="2529" applyNumberFormat="1" applyFont="1" applyFill="1" applyAlignment="1"/>
    <xf numFmtId="179" fontId="244" fillId="0" borderId="0" xfId="2529" applyNumberFormat="1" applyFont="1" applyFill="1" applyBorder="1" applyAlignment="1"/>
    <xf numFmtId="179" fontId="247" fillId="0" borderId="0" xfId="2529" applyNumberFormat="1" applyFont="1" applyFill="1" applyAlignment="1">
      <alignment vertical="center"/>
    </xf>
    <xf numFmtId="43" fontId="247" fillId="0" borderId="0" xfId="2531" applyFont="1" applyFill="1" applyBorder="1"/>
    <xf numFmtId="179" fontId="250" fillId="0" borderId="0" xfId="1406" applyNumberFormat="1" applyFont="1" applyFill="1"/>
    <xf numFmtId="179" fontId="244" fillId="0" borderId="0" xfId="1406" quotePrefix="1" applyNumberFormat="1" applyFont="1" applyFill="1"/>
    <xf numFmtId="179" fontId="244" fillId="0" borderId="0" xfId="1406" quotePrefix="1" applyNumberFormat="1" applyFont="1" applyFill="1" applyBorder="1"/>
    <xf numFmtId="179" fontId="244" fillId="0" borderId="0" xfId="2530" applyNumberFormat="1" applyFont="1" applyFill="1"/>
    <xf numFmtId="179" fontId="244" fillId="0" borderId="0" xfId="2530" applyNumberFormat="1" applyFont="1" applyFill="1" applyBorder="1"/>
    <xf numFmtId="43" fontId="244" fillId="0" borderId="50" xfId="1406" quotePrefix="1" applyFont="1" applyFill="1" applyBorder="1" applyAlignment="1">
      <alignment horizontal="center"/>
    </xf>
    <xf numFmtId="179" fontId="247" fillId="0" borderId="0" xfId="1406" applyNumberFormat="1" applyFont="1" applyFill="1" applyBorder="1" applyAlignment="1"/>
    <xf numFmtId="179" fontId="247" fillId="0" borderId="50" xfId="1406" applyNumberFormat="1" applyFont="1" applyFill="1" applyBorder="1" applyAlignment="1"/>
    <xf numFmtId="179" fontId="249" fillId="0" borderId="25" xfId="2526" applyNumberFormat="1" applyFont="1" applyFill="1" applyBorder="1"/>
    <xf numFmtId="179" fontId="249" fillId="0" borderId="0" xfId="2526" applyNumberFormat="1" applyFont="1" applyFill="1"/>
    <xf numFmtId="179" fontId="249" fillId="0" borderId="25" xfId="2531" applyNumberFormat="1" applyFont="1" applyFill="1" applyBorder="1"/>
    <xf numFmtId="179" fontId="249" fillId="0" borderId="16" xfId="2526" applyNumberFormat="1" applyFont="1" applyFill="1" applyBorder="1"/>
    <xf numFmtId="179" fontId="249" fillId="0" borderId="16" xfId="2531" applyNumberFormat="1" applyFont="1" applyFill="1" applyBorder="1"/>
    <xf numFmtId="179" fontId="249" fillId="0" borderId="0" xfId="2531" applyNumberFormat="1" applyFont="1" applyFill="1" applyBorder="1"/>
    <xf numFmtId="179" fontId="249" fillId="0" borderId="0" xfId="2531" applyNumberFormat="1" applyFont="1" applyFill="1"/>
    <xf numFmtId="179" fontId="249" fillId="0" borderId="25" xfId="2527" applyNumberFormat="1" applyFont="1" applyFill="1" applyBorder="1"/>
    <xf numFmtId="179" fontId="248" fillId="0" borderId="0" xfId="2527" applyNumberFormat="1" applyFont="1" applyFill="1"/>
    <xf numFmtId="179" fontId="249" fillId="0" borderId="0" xfId="2527" applyNumberFormat="1" applyFont="1" applyFill="1" applyBorder="1"/>
    <xf numFmtId="179" fontId="248" fillId="0" borderId="0" xfId="2527" applyNumberFormat="1" applyFont="1" applyFill="1" applyBorder="1"/>
    <xf numFmtId="179" fontId="249" fillId="0" borderId="29" xfId="2527" applyNumberFormat="1" applyFont="1" applyFill="1" applyBorder="1"/>
    <xf numFmtId="179" fontId="248" fillId="0" borderId="29" xfId="2527" applyNumberFormat="1" applyFont="1" applyFill="1" applyBorder="1"/>
    <xf numFmtId="179" fontId="248" fillId="0" borderId="25" xfId="2527" applyNumberFormat="1" applyFont="1" applyFill="1" applyBorder="1"/>
    <xf numFmtId="179" fontId="249" fillId="0" borderId="16" xfId="2527" applyNumberFormat="1" applyFont="1" applyFill="1" applyBorder="1"/>
    <xf numFmtId="43" fontId="248" fillId="0" borderId="0" xfId="2527" applyNumberFormat="1" applyFont="1" applyFill="1"/>
    <xf numFmtId="179" fontId="249" fillId="0" borderId="14" xfId="1406" applyNumberFormat="1" applyFont="1" applyFill="1" applyBorder="1"/>
    <xf numFmtId="179" fontId="248" fillId="0" borderId="14" xfId="1406" applyNumberFormat="1" applyFont="1" applyFill="1" applyBorder="1"/>
    <xf numFmtId="179" fontId="248" fillId="0" borderId="0" xfId="1406" applyNumberFormat="1" applyFont="1" applyFill="1"/>
    <xf numFmtId="179" fontId="249" fillId="0" borderId="25" xfId="1406" applyNumberFormat="1" applyFont="1" applyFill="1" applyBorder="1"/>
    <xf numFmtId="179" fontId="249" fillId="0" borderId="25" xfId="2530" applyNumberFormat="1" applyFont="1" applyFill="1" applyBorder="1"/>
    <xf numFmtId="179" fontId="249" fillId="0" borderId="0" xfId="2530" applyNumberFormat="1" applyFont="1" applyFill="1" applyBorder="1"/>
    <xf numFmtId="179" fontId="248" fillId="0" borderId="0" xfId="2530" applyNumberFormat="1" applyFont="1" applyFill="1"/>
    <xf numFmtId="179" fontId="248" fillId="0" borderId="29" xfId="1406" applyNumberFormat="1" applyFont="1" applyFill="1" applyBorder="1" applyAlignment="1"/>
    <xf numFmtId="179" fontId="248" fillId="0" borderId="0" xfId="2528" applyNumberFormat="1" applyFont="1" applyFill="1" applyAlignment="1"/>
    <xf numFmtId="179" fontId="248" fillId="0" borderId="0" xfId="1406" applyNumberFormat="1" applyFont="1" applyFill="1" applyAlignment="1"/>
    <xf numFmtId="179" fontId="248" fillId="0" borderId="16" xfId="2528" applyNumberFormat="1" applyFont="1" applyFill="1" applyBorder="1" applyAlignment="1"/>
    <xf numFmtId="179" fontId="248" fillId="0" borderId="0" xfId="2528" applyNumberFormat="1" applyFont="1" applyFill="1" applyBorder="1" applyAlignment="1"/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8" fillId="0" borderId="0" xfId="1406" applyNumberFormat="1" applyFont="1" applyFill="1" applyBorder="1" applyAlignment="1"/>
    <xf numFmtId="179" fontId="249" fillId="0" borderId="0" xfId="1406" applyNumberFormat="1" applyFont="1" applyFill="1" applyAlignment="1"/>
    <xf numFmtId="179" fontId="249" fillId="0" borderId="16" xfId="2528" applyNumberFormat="1" applyFont="1" applyFill="1" applyBorder="1" applyAlignment="1"/>
    <xf numFmtId="179" fontId="257" fillId="0" borderId="0" xfId="2528" applyNumberFormat="1" applyFont="1" applyFill="1" applyAlignment="1"/>
    <xf numFmtId="179" fontId="249" fillId="0" borderId="0" xfId="2531" applyNumberFormat="1" applyFont="1" applyFill="1" applyAlignment="1"/>
    <xf numFmtId="179" fontId="248" fillId="0" borderId="29" xfId="2529" applyNumberFormat="1" applyFont="1" applyFill="1" applyBorder="1" applyAlignment="1"/>
    <xf numFmtId="179" fontId="248" fillId="0" borderId="0" xfId="2529" applyNumberFormat="1" applyFont="1" applyFill="1" applyAlignment="1"/>
    <xf numFmtId="179" fontId="248" fillId="0" borderId="16" xfId="2529" applyNumberFormat="1" applyFont="1" applyFill="1" applyBorder="1" applyAlignment="1"/>
    <xf numFmtId="179" fontId="248" fillId="0" borderId="0" xfId="2529" applyNumberFormat="1" applyFont="1" applyFill="1" applyBorder="1" applyAlignment="1"/>
    <xf numFmtId="179" fontId="249" fillId="0" borderId="0" xfId="2529" applyNumberFormat="1" applyFont="1" applyFill="1" applyAlignment="1"/>
    <xf numFmtId="179" fontId="249" fillId="0" borderId="18" xfId="1406" applyNumberFormat="1" applyFont="1" applyFill="1" applyBorder="1" applyAlignment="1"/>
    <xf numFmtId="179" fontId="248" fillId="0" borderId="0" xfId="2527" applyNumberFormat="1" applyFont="1" applyFill="1" applyAlignment="1"/>
    <xf numFmtId="179" fontId="248" fillId="0" borderId="29" xfId="1406" applyNumberFormat="1" applyFont="1" applyFill="1" applyBorder="1"/>
    <xf numFmtId="179" fontId="248" fillId="0" borderId="0" xfId="1406" applyNumberFormat="1" applyFont="1" applyFill="1" applyBorder="1"/>
    <xf numFmtId="179" fontId="249" fillId="0" borderId="25" xfId="1406" applyNumberFormat="1" applyFont="1" applyFill="1" applyBorder="1" applyAlignment="1"/>
    <xf numFmtId="179" fontId="249" fillId="0" borderId="0" xfId="1406" applyNumberFormat="1" applyFont="1" applyFill="1" applyBorder="1" applyAlignment="1"/>
    <xf numFmtId="0" fontId="110" fillId="0" borderId="0" xfId="2525" applyFont="1" applyFill="1"/>
    <xf numFmtId="0" fontId="152" fillId="0" borderId="0" xfId="2525" applyFont="1" applyFill="1"/>
    <xf numFmtId="0" fontId="152" fillId="0" borderId="0" xfId="2525" applyFont="1" applyFill="1" applyAlignment="1">
      <alignment horizontal="center"/>
    </xf>
    <xf numFmtId="0" fontId="244" fillId="0" borderId="0" xfId="2525" applyFont="1" applyFill="1"/>
    <xf numFmtId="0" fontId="244" fillId="0" borderId="0" xfId="2525" applyFont="1" applyFill="1" applyAlignment="1">
      <alignment horizontal="center"/>
    </xf>
    <xf numFmtId="15" fontId="244" fillId="0" borderId="50" xfId="2525" quotePrefix="1" applyNumberFormat="1" applyFont="1" applyFill="1" applyBorder="1" applyAlignment="1">
      <alignment horizontal="center"/>
    </xf>
    <xf numFmtId="0" fontId="247" fillId="0" borderId="0" xfId="2525" applyFont="1" applyFill="1"/>
    <xf numFmtId="174" fontId="249" fillId="0" borderId="0" xfId="2525" applyNumberFormat="1" applyFont="1" applyFill="1"/>
    <xf numFmtId="174" fontId="249" fillId="0" borderId="0" xfId="2525" applyNumberFormat="1" applyFont="1" applyFill="1" applyAlignment="1">
      <alignment horizontal="left"/>
    </xf>
    <xf numFmtId="174" fontId="244" fillId="0" borderId="0" xfId="2525" applyNumberFormat="1" applyFont="1" applyFill="1"/>
    <xf numFmtId="179" fontId="244" fillId="0" borderId="0" xfId="2525" applyNumberFormat="1" applyFont="1" applyFill="1"/>
    <xf numFmtId="0" fontId="249" fillId="0" borderId="0" xfId="2525" applyFont="1" applyFill="1"/>
    <xf numFmtId="174" fontId="244" fillId="0" borderId="0" xfId="2525" applyNumberFormat="1" applyFont="1" applyFill="1" applyAlignment="1">
      <alignment horizontal="left"/>
    </xf>
    <xf numFmtId="39" fontId="244" fillId="0" borderId="0" xfId="2532" applyFont="1" applyFill="1"/>
    <xf numFmtId="39" fontId="244" fillId="0" borderId="0" xfId="0" applyNumberFormat="1" applyFont="1" applyFill="1"/>
    <xf numFmtId="226" fontId="244" fillId="0" borderId="0" xfId="2532" applyNumberFormat="1" applyFont="1" applyFill="1"/>
    <xf numFmtId="179" fontId="244" fillId="0" borderId="0" xfId="2532" applyNumberFormat="1" applyFont="1" applyFill="1"/>
    <xf numFmtId="39" fontId="244" fillId="0" borderId="0" xfId="2532" applyFont="1" applyFill="1" applyAlignment="1">
      <alignment horizontal="left"/>
    </xf>
    <xf numFmtId="179" fontId="244" fillId="0" borderId="0" xfId="0" applyNumberFormat="1" applyFont="1" applyFill="1"/>
    <xf numFmtId="0" fontId="253" fillId="0" borderId="0" xfId="2525" applyFont="1" applyFill="1" applyAlignment="1">
      <alignment horizontal="left"/>
    </xf>
    <xf numFmtId="0" fontId="244" fillId="0" borderId="0" xfId="2525" applyFont="1" applyFill="1" applyAlignment="1">
      <alignment horizontal="left"/>
    </xf>
    <xf numFmtId="213" fontId="249" fillId="0" borderId="0" xfId="2525" applyNumberFormat="1" applyFont="1" applyFill="1" applyAlignment="1">
      <alignment horizontal="left"/>
    </xf>
    <xf numFmtId="43" fontId="244" fillId="0" borderId="0" xfId="2525" applyNumberFormat="1" applyFont="1" applyFill="1"/>
    <xf numFmtId="0" fontId="256" fillId="0" borderId="0" xfId="2525" applyFont="1" applyFill="1" applyAlignment="1">
      <alignment horizontal="left"/>
    </xf>
    <xf numFmtId="15" fontId="244" fillId="0" borderId="0" xfId="2525" quotePrefix="1" applyNumberFormat="1" applyFont="1" applyFill="1" applyAlignment="1">
      <alignment horizontal="center"/>
    </xf>
    <xf numFmtId="213" fontId="244" fillId="0" borderId="0" xfId="2525" applyNumberFormat="1" applyFont="1" applyFill="1" applyAlignment="1">
      <alignment horizontal="left"/>
    </xf>
    <xf numFmtId="0" fontId="244" fillId="0" borderId="0" xfId="878" applyFont="1" applyFill="1"/>
    <xf numFmtId="39" fontId="244" fillId="0" borderId="0" xfId="0" applyNumberFormat="1" applyFont="1" applyFill="1" applyAlignment="1">
      <alignment horizontal="center"/>
    </xf>
    <xf numFmtId="39" fontId="244" fillId="0" borderId="0" xfId="0" applyNumberFormat="1" applyFont="1" applyFill="1" applyAlignment="1">
      <alignment horizontal="right"/>
    </xf>
    <xf numFmtId="226" fontId="244" fillId="0" borderId="0" xfId="0" applyNumberFormat="1" applyFont="1" applyFill="1"/>
    <xf numFmtId="0" fontId="93" fillId="0" borderId="0" xfId="2525" applyFont="1" applyFill="1"/>
    <xf numFmtId="0" fontId="252" fillId="0" borderId="0" xfId="2525" applyFont="1" applyFill="1"/>
    <xf numFmtId="174" fontId="93" fillId="0" borderId="0" xfId="2525" applyNumberFormat="1" applyFont="1" applyFill="1"/>
    <xf numFmtId="174" fontId="248" fillId="0" borderId="0" xfId="2525" applyNumberFormat="1" applyFont="1" applyFill="1"/>
    <xf numFmtId="0" fontId="248" fillId="0" borderId="0" xfId="2525" applyFont="1" applyFill="1"/>
    <xf numFmtId="214" fontId="247" fillId="0" borderId="0" xfId="2525" applyNumberFormat="1" applyFont="1" applyFill="1" applyAlignment="1">
      <alignment horizontal="left"/>
    </xf>
    <xf numFmtId="214" fontId="247" fillId="0" borderId="0" xfId="2525" applyNumberFormat="1" applyFont="1" applyFill="1" applyAlignment="1">
      <alignment horizontal="left" indent="1"/>
    </xf>
    <xf numFmtId="0" fontId="244" fillId="0" borderId="0" xfId="0" applyFont="1" applyFill="1" applyAlignment="1">
      <alignment horizontal="left"/>
    </xf>
    <xf numFmtId="0" fontId="243" fillId="0" borderId="0" xfId="0" applyFont="1" applyFill="1" applyAlignment="1">
      <alignment horizontal="left"/>
    </xf>
    <xf numFmtId="174" fontId="247" fillId="0" borderId="0" xfId="2525" applyNumberFormat="1" applyFont="1" applyFill="1"/>
    <xf numFmtId="214" fontId="247" fillId="0" borderId="0" xfId="2525" applyNumberFormat="1" applyFont="1" applyFill="1"/>
    <xf numFmtId="275" fontId="247" fillId="0" borderId="0" xfId="2525" applyNumberFormat="1" applyFont="1" applyFill="1"/>
    <xf numFmtId="214" fontId="247" fillId="0" borderId="0" xfId="2525" applyNumberFormat="1" applyFont="1" applyFill="1" applyAlignment="1">
      <alignment horizontal="left" indent="2"/>
    </xf>
    <xf numFmtId="214" fontId="247" fillId="0" borderId="0" xfId="2525" applyNumberFormat="1" applyFont="1" applyFill="1" applyAlignment="1">
      <alignment horizontal="center"/>
    </xf>
    <xf numFmtId="214" fontId="248" fillId="0" borderId="0" xfId="2525" applyNumberFormat="1" applyFont="1" applyFill="1" applyAlignment="1"/>
    <xf numFmtId="0" fontId="247" fillId="0" borderId="0" xfId="2525" applyFont="1" applyFill="1" applyAlignment="1"/>
    <xf numFmtId="226" fontId="258" fillId="0" borderId="0" xfId="2532" applyNumberFormat="1" applyFont="1" applyFill="1"/>
    <xf numFmtId="39" fontId="258" fillId="0" borderId="0" xfId="0" applyNumberFormat="1" applyFont="1" applyFill="1"/>
    <xf numFmtId="39" fontId="258" fillId="0" borderId="0" xfId="2532" applyFont="1" applyFill="1"/>
    <xf numFmtId="179" fontId="258" fillId="0" borderId="0" xfId="2532" applyNumberFormat="1" applyFont="1" applyFill="1"/>
    <xf numFmtId="179" fontId="152" fillId="0" borderId="0" xfId="2525" applyNumberFormat="1" applyFont="1" applyFill="1"/>
    <xf numFmtId="0" fontId="248" fillId="0" borderId="0" xfId="2525" applyFont="1" applyFill="1" applyAlignment="1">
      <alignment horizontal="left"/>
    </xf>
    <xf numFmtId="0" fontId="247" fillId="0" borderId="0" xfId="2525" applyFont="1" applyFill="1" applyAlignment="1">
      <alignment horizontal="left"/>
    </xf>
    <xf numFmtId="0" fontId="247" fillId="0" borderId="0" xfId="2525" applyFont="1" applyFill="1" applyAlignment="1">
      <alignment horizontal="center"/>
    </xf>
    <xf numFmtId="179" fontId="249" fillId="0" borderId="0" xfId="2525" applyNumberFormat="1" applyFont="1" applyFill="1"/>
    <xf numFmtId="49" fontId="244" fillId="0" borderId="0" xfId="3998" applyNumberFormat="1" applyFill="1" applyAlignment="1"/>
    <xf numFmtId="214" fontId="244" fillId="0" borderId="0" xfId="2525" applyNumberFormat="1" applyFont="1" applyFill="1" applyAlignment="1">
      <alignment horizontal="left" indent="2"/>
    </xf>
    <xf numFmtId="179" fontId="248" fillId="0" borderId="0" xfId="2525" applyNumberFormat="1" applyFont="1" applyFill="1"/>
    <xf numFmtId="179" fontId="247" fillId="0" borderId="0" xfId="2525" applyNumberFormat="1" applyFont="1" applyFill="1"/>
    <xf numFmtId="179" fontId="248" fillId="0" borderId="16" xfId="2525" applyNumberFormat="1" applyFont="1" applyFill="1" applyBorder="1"/>
    <xf numFmtId="214" fontId="249" fillId="0" borderId="0" xfId="3999" applyNumberFormat="1" applyFont="1" applyFill="1" applyAlignment="1">
      <alignment horizontal="left" vertical="center"/>
    </xf>
    <xf numFmtId="214" fontId="244" fillId="0" borderId="0" xfId="3999" applyNumberFormat="1" applyFont="1" applyFill="1" applyAlignment="1">
      <alignment horizontal="left" vertical="center"/>
    </xf>
    <xf numFmtId="214" fontId="244" fillId="0" borderId="0" xfId="3999" applyNumberFormat="1" applyFont="1" applyFill="1" applyAlignment="1">
      <alignment horizontal="center" vertical="center"/>
    </xf>
    <xf numFmtId="214" fontId="244" fillId="0" borderId="0" xfId="832" quotePrefix="1" applyNumberFormat="1" applyFont="1" applyFill="1" applyAlignment="1">
      <alignment horizontal="left" vertical="center"/>
    </xf>
    <xf numFmtId="214" fontId="244" fillId="0" borderId="0" xfId="832" applyNumberFormat="1" applyFont="1" applyFill="1" applyAlignment="1">
      <alignment horizontal="left" vertical="center"/>
    </xf>
    <xf numFmtId="214" fontId="244" fillId="0" borderId="0" xfId="3999" applyNumberFormat="1" applyFont="1" applyFill="1" applyAlignment="1">
      <alignment horizontal="right" vertical="center"/>
    </xf>
    <xf numFmtId="214" fontId="244" fillId="0" borderId="0" xfId="3999" applyNumberFormat="1" applyFont="1" applyFill="1" applyAlignment="1">
      <alignment vertical="center"/>
    </xf>
    <xf numFmtId="39" fontId="247" fillId="0" borderId="0" xfId="2532" applyFont="1" applyFill="1" applyAlignment="1">
      <alignment horizontal="left"/>
    </xf>
    <xf numFmtId="39" fontId="247" fillId="0" borderId="0" xfId="1256" applyNumberFormat="1" applyFont="1" applyFill="1"/>
    <xf numFmtId="179" fontId="247" fillId="0" borderId="0" xfId="1256" applyNumberFormat="1" applyFont="1" applyFill="1" applyAlignment="1">
      <alignment horizontal="center"/>
    </xf>
    <xf numFmtId="0" fontId="247" fillId="0" borderId="0" xfId="878" applyFont="1" applyFill="1"/>
    <xf numFmtId="274" fontId="247" fillId="0" borderId="0" xfId="878" applyNumberFormat="1" applyFont="1" applyFill="1"/>
    <xf numFmtId="0" fontId="247" fillId="0" borderId="0" xfId="878" applyFont="1" applyFill="1" applyAlignment="1">
      <alignment horizontal="right"/>
    </xf>
    <xf numFmtId="0" fontId="251" fillId="0" borderId="0" xfId="878" applyFont="1" applyFill="1" applyAlignment="1">
      <alignment horizontal="center" vertical="center"/>
    </xf>
    <xf numFmtId="0" fontId="251" fillId="0" borderId="0" xfId="878" applyFont="1" applyFill="1" applyAlignment="1">
      <alignment horizontal="center"/>
    </xf>
    <xf numFmtId="0" fontId="251" fillId="0" borderId="0" xfId="878" applyFont="1" applyFill="1" applyAlignment="1">
      <alignment horizontal="center" vertical="center" wrapText="1"/>
    </xf>
    <xf numFmtId="274" fontId="247" fillId="0" borderId="0" xfId="2525" applyNumberFormat="1" applyFont="1" applyFill="1"/>
    <xf numFmtId="273" fontId="247" fillId="0" borderId="0" xfId="878" applyNumberFormat="1" applyFont="1" applyFill="1"/>
    <xf numFmtId="43" fontId="247" fillId="0" borderId="0" xfId="2525" applyNumberFormat="1" applyFont="1" applyFill="1" applyAlignment="1">
      <alignment horizontal="center"/>
    </xf>
    <xf numFmtId="0" fontId="249" fillId="0" borderId="0" xfId="0" applyFont="1" applyFill="1" applyAlignment="1">
      <alignment horizontal="left"/>
    </xf>
    <xf numFmtId="276" fontId="247" fillId="0" borderId="0" xfId="878" applyNumberFormat="1" applyFont="1" applyFill="1"/>
    <xf numFmtId="43" fontId="247" fillId="0" borderId="0" xfId="878" applyNumberFormat="1" applyFont="1" applyFill="1"/>
    <xf numFmtId="0" fontId="247" fillId="0" borderId="0" xfId="878" applyFont="1" applyFill="1" applyAlignment="1">
      <alignment vertical="center"/>
    </xf>
    <xf numFmtId="0" fontId="247" fillId="0" borderId="0" xfId="2525" applyFont="1" applyFill="1" applyAlignment="1">
      <alignment vertical="center"/>
    </xf>
    <xf numFmtId="0" fontId="247" fillId="0" borderId="0" xfId="2525" applyFont="1" applyFill="1" applyAlignment="1">
      <alignment horizontal="center" vertical="center"/>
    </xf>
    <xf numFmtId="274" fontId="247" fillId="0" borderId="0" xfId="878" applyNumberFormat="1" applyFont="1" applyFill="1" applyAlignment="1">
      <alignment vertical="center"/>
    </xf>
    <xf numFmtId="273" fontId="247" fillId="0" borderId="0" xfId="878" applyNumberFormat="1" applyFont="1" applyFill="1" applyAlignment="1">
      <alignment vertical="center"/>
    </xf>
    <xf numFmtId="179" fontId="247" fillId="0" borderId="0" xfId="878" applyNumberFormat="1" applyFont="1" applyFill="1"/>
    <xf numFmtId="169" fontId="247" fillId="0" borderId="0" xfId="878" applyNumberFormat="1" applyFont="1" applyFill="1"/>
    <xf numFmtId="39" fontId="244" fillId="0" borderId="0" xfId="0" applyNumberFormat="1" applyFont="1" applyFill="1" applyAlignment="1">
      <alignment horizontal="left"/>
    </xf>
    <xf numFmtId="0" fontId="152" fillId="0" borderId="0" xfId="878" applyFont="1" applyFill="1"/>
    <xf numFmtId="174" fontId="110" fillId="0" borderId="0" xfId="878" applyNumberFormat="1" applyFont="1" applyFill="1" applyAlignment="1">
      <alignment vertical="center"/>
    </xf>
    <xf numFmtId="174" fontId="110" fillId="0" borderId="0" xfId="2525" applyNumberFormat="1" applyFont="1" applyFill="1"/>
    <xf numFmtId="174" fontId="244" fillId="0" borderId="0" xfId="878" applyNumberFormat="1" applyFont="1" applyFill="1"/>
    <xf numFmtId="0" fontId="244" fillId="0" borderId="0" xfId="878" applyFont="1" applyFill="1" applyAlignment="1">
      <alignment horizontal="right"/>
    </xf>
    <xf numFmtId="0" fontId="248" fillId="0" borderId="0" xfId="878" applyFont="1" applyFill="1" applyAlignment="1">
      <alignment horizontal="center"/>
    </xf>
    <xf numFmtId="0" fontId="254" fillId="0" borderId="0" xfId="0" applyFont="1" applyFill="1" applyAlignment="1">
      <alignment horizontal="center"/>
    </xf>
    <xf numFmtId="0" fontId="247" fillId="0" borderId="0" xfId="878" applyFont="1" applyFill="1" applyAlignment="1">
      <alignment horizontal="center" vertical="center"/>
    </xf>
    <xf numFmtId="0" fontId="255" fillId="0" borderId="25" xfId="0" applyFont="1" applyFill="1" applyBorder="1" applyAlignment="1">
      <alignment horizontal="center" vertical="center"/>
    </xf>
    <xf numFmtId="0" fontId="247" fillId="0" borderId="29" xfId="878" applyFont="1" applyFill="1" applyBorder="1" applyAlignment="1">
      <alignment vertical="center"/>
    </xf>
    <xf numFmtId="0" fontId="247" fillId="0" borderId="50" xfId="878" applyFont="1" applyFill="1" applyBorder="1" applyAlignment="1">
      <alignment horizontal="center" vertical="top"/>
    </xf>
    <xf numFmtId="0" fontId="248" fillId="0" borderId="0" xfId="878" applyFont="1" applyFill="1"/>
    <xf numFmtId="43" fontId="248" fillId="0" borderId="0" xfId="2525" applyNumberFormat="1" applyFont="1" applyFill="1" applyAlignment="1">
      <alignment horizontal="center"/>
    </xf>
    <xf numFmtId="179" fontId="247" fillId="0" borderId="0" xfId="2525" quotePrefix="1" applyNumberFormat="1" applyFont="1" applyFill="1" applyAlignment="1">
      <alignment horizontal="center"/>
    </xf>
    <xf numFmtId="0" fontId="244" fillId="0" borderId="0" xfId="0" applyFont="1" applyFill="1" applyAlignment="1">
      <alignment vertical="center"/>
    </xf>
    <xf numFmtId="0" fontId="249" fillId="0" borderId="0" xfId="0" applyFont="1" applyFill="1" applyAlignment="1">
      <alignment vertical="center"/>
    </xf>
    <xf numFmtId="43" fontId="247" fillId="0" borderId="0" xfId="2525" applyNumberFormat="1" applyFont="1" applyFill="1"/>
    <xf numFmtId="41" fontId="244" fillId="0" borderId="0" xfId="2525" applyNumberFormat="1" applyFont="1" applyFill="1"/>
    <xf numFmtId="41" fontId="247" fillId="0" borderId="0" xfId="2525" applyNumberFormat="1" applyFont="1" applyFill="1"/>
    <xf numFmtId="41" fontId="250" fillId="0" borderId="0" xfId="2525" applyNumberFormat="1" applyFont="1" applyFill="1" applyAlignment="1">
      <alignment horizontal="center"/>
    </xf>
    <xf numFmtId="41" fontId="249" fillId="0" borderId="16" xfId="2525" applyNumberFormat="1" applyFont="1" applyFill="1" applyBorder="1"/>
    <xf numFmtId="41" fontId="248" fillId="0" borderId="0" xfId="2525" applyNumberFormat="1" applyFont="1" applyFill="1"/>
    <xf numFmtId="41" fontId="257" fillId="0" borderId="0" xfId="2525" applyNumberFormat="1" applyFont="1" applyFill="1" applyAlignment="1">
      <alignment horizontal="center"/>
    </xf>
    <xf numFmtId="3" fontId="247" fillId="0" borderId="0" xfId="2525" applyNumberFormat="1" applyFont="1" applyFill="1"/>
    <xf numFmtId="0" fontId="244" fillId="0" borderId="0" xfId="2525" applyFont="1" applyFill="1" applyAlignment="1">
      <alignment horizontal="left"/>
    </xf>
    <xf numFmtId="0" fontId="244" fillId="0" borderId="0" xfId="2525" applyFont="1" applyFill="1" applyAlignment="1">
      <alignment horizontal="center"/>
    </xf>
    <xf numFmtId="0" fontId="244" fillId="0" borderId="50" xfId="2525" applyFont="1" applyFill="1" applyBorder="1" applyAlignment="1">
      <alignment horizontal="center"/>
    </xf>
    <xf numFmtId="0" fontId="247" fillId="0" borderId="0" xfId="878" applyFont="1" applyFill="1" applyAlignment="1">
      <alignment horizontal="center" vertical="center" wrapText="1"/>
    </xf>
    <xf numFmtId="0" fontId="247" fillId="0" borderId="50" xfId="878" applyFont="1" applyFill="1" applyBorder="1" applyAlignment="1">
      <alignment horizontal="center" vertical="center" wrapText="1"/>
    </xf>
    <xf numFmtId="0" fontId="248" fillId="0" borderId="14" xfId="878" applyFont="1" applyFill="1" applyBorder="1" applyAlignment="1">
      <alignment horizontal="center"/>
    </xf>
    <xf numFmtId="0" fontId="248" fillId="0" borderId="50" xfId="878" applyFont="1" applyFill="1" applyBorder="1" applyAlignment="1">
      <alignment horizontal="center"/>
    </xf>
    <xf numFmtId="39" fontId="244" fillId="0" borderId="0" xfId="2533" applyNumberFormat="1" applyFont="1" applyFill="1" applyAlignment="1">
      <alignment horizontal="center" vertical="center" wrapText="1"/>
    </xf>
    <xf numFmtId="39" fontId="244" fillId="0" borderId="50" xfId="2533" applyNumberFormat="1" applyFont="1" applyFill="1" applyBorder="1" applyAlignment="1">
      <alignment horizontal="center" vertical="center" wrapText="1"/>
    </xf>
    <xf numFmtId="0" fontId="247" fillId="0" borderId="50" xfId="878" applyFont="1" applyFill="1" applyBorder="1" applyAlignment="1">
      <alignment horizontal="center" vertical="center"/>
    </xf>
    <xf numFmtId="0" fontId="247" fillId="0" borderId="29" xfId="878" applyFont="1" applyFill="1" applyBorder="1" applyAlignment="1">
      <alignment horizontal="center" vertical="center" wrapText="1"/>
    </xf>
    <xf numFmtId="0" fontId="247" fillId="0" borderId="29" xfId="878" applyFont="1" applyFill="1" applyBorder="1" applyAlignment="1">
      <alignment horizontal="center" vertical="center"/>
    </xf>
    <xf numFmtId="0" fontId="247" fillId="0" borderId="0" xfId="878" applyFont="1" applyFill="1" applyAlignment="1">
      <alignment horizontal="center" vertical="center"/>
    </xf>
    <xf numFmtId="0" fontId="259" fillId="0" borderId="0" xfId="0" applyFont="1" applyFill="1" applyAlignment="1">
      <alignment horizontal="center" vertical="center" wrapText="1"/>
    </xf>
    <xf numFmtId="0" fontId="259" fillId="0" borderId="50" xfId="0" applyFont="1" applyFill="1" applyBorder="1" applyAlignment="1">
      <alignment horizontal="center" vertical="center" wrapText="1"/>
    </xf>
    <xf numFmtId="0" fontId="254" fillId="0" borderId="25" xfId="0" applyFont="1" applyFill="1" applyBorder="1" applyAlignment="1">
      <alignment horizontal="center"/>
    </xf>
    <xf numFmtId="0" fontId="255" fillId="0" borderId="50" xfId="0" applyFont="1" applyFill="1" applyBorder="1" applyAlignment="1">
      <alignment horizontal="center" vertical="center"/>
    </xf>
    <xf numFmtId="0" fontId="251" fillId="0" borderId="0" xfId="878" applyFont="1" applyFill="1" applyAlignment="1">
      <alignment horizontal="center" vertical="center" wrapText="1"/>
    </xf>
    <xf numFmtId="0" fontId="251" fillId="0" borderId="50" xfId="878" applyFont="1" applyFill="1" applyBorder="1" applyAlignment="1">
      <alignment horizontal="center" vertical="center" wrapText="1"/>
    </xf>
    <xf numFmtId="0" fontId="251" fillId="0" borderId="29" xfId="878" applyFont="1" applyFill="1" applyBorder="1" applyAlignment="1">
      <alignment horizontal="center" vertical="center" wrapText="1"/>
    </xf>
    <xf numFmtId="39" fontId="246" fillId="0" borderId="29" xfId="2533" applyNumberFormat="1" applyFont="1" applyFill="1" applyBorder="1" applyAlignment="1">
      <alignment horizontal="center" vertical="center" wrapText="1"/>
    </xf>
    <xf numFmtId="39" fontId="246" fillId="0" borderId="0" xfId="2533" applyNumberFormat="1" applyFont="1" applyFill="1" applyAlignment="1">
      <alignment horizontal="center" vertical="center" wrapText="1"/>
    </xf>
    <xf numFmtId="39" fontId="246" fillId="0" borderId="50" xfId="2533" applyNumberFormat="1" applyFont="1" applyFill="1" applyBorder="1" applyAlignment="1">
      <alignment horizontal="center" vertical="center" wrapText="1"/>
    </xf>
    <xf numFmtId="0" fontId="251" fillId="0" borderId="0" xfId="878" applyFont="1" applyFill="1" applyAlignment="1">
      <alignment horizontal="center" vertical="center"/>
    </xf>
    <xf numFmtId="0" fontId="251" fillId="0" borderId="50" xfId="878" applyFont="1" applyFill="1" applyBorder="1" applyAlignment="1">
      <alignment horizontal="center" vertical="center"/>
    </xf>
    <xf numFmtId="0" fontId="255" fillId="0" borderId="29" xfId="0" applyFont="1" applyFill="1" applyBorder="1" applyAlignment="1">
      <alignment horizontal="center" wrapText="1"/>
    </xf>
    <xf numFmtId="0" fontId="255" fillId="0" borderId="0" xfId="0" applyFont="1" applyFill="1" applyAlignment="1">
      <alignment horizontal="center" wrapText="1"/>
    </xf>
    <xf numFmtId="0" fontId="255" fillId="0" borderId="50" xfId="0" applyFont="1" applyFill="1" applyBorder="1" applyAlignment="1">
      <alignment horizontal="center" wrapText="1"/>
    </xf>
  </cellXfs>
  <cellStyles count="4678">
    <cellStyle name="_x000f_" xfId="1259"/>
    <cellStyle name=" _x0005_M_x0004_" xfId="1260"/>
    <cellStyle name="_x000a__x0005__x001c__x0005__x000a_" xfId="1261"/>
    <cellStyle name="_x000a__x0005__x001c__x0005__x000a_ 2" xfId="2535"/>
    <cellStyle name="_x000a__x0005__x001c__x0005__x000a_ 2 2" xfId="4244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¤d¤À¦Elaroux 2 2" xfId="4245"/>
    <cellStyle name="¤d¤À¦Elaroux 3" xfId="4001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amount 2" xfId="4261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BOLDSH - Style1 2" xfId="4279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2 2" xfId="4064"/>
    <cellStyle name="Calculation 10 3" xfId="2689"/>
    <cellStyle name="Calculation 10 3 2" xfId="4277"/>
    <cellStyle name="Calculation 11" xfId="458"/>
    <cellStyle name="Calculation 11 2" xfId="2692"/>
    <cellStyle name="Calculation 11 2 2" xfId="4062"/>
    <cellStyle name="Calculation 11 3" xfId="2691"/>
    <cellStyle name="Calculation 11 3 2" xfId="4063"/>
    <cellStyle name="Calculation 12" xfId="459"/>
    <cellStyle name="Calculation 12 2" xfId="2694"/>
    <cellStyle name="Calculation 12 2 2" xfId="4060"/>
    <cellStyle name="Calculation 12 3" xfId="2693"/>
    <cellStyle name="Calculation 12 3 2" xfId="4061"/>
    <cellStyle name="Calculation 13" xfId="460"/>
    <cellStyle name="Calculation 13 2" xfId="2696"/>
    <cellStyle name="Calculation 13 2 2" xfId="4276"/>
    <cellStyle name="Calculation 13 3" xfId="2695"/>
    <cellStyle name="Calculation 13 3 2" xfId="4176"/>
    <cellStyle name="Calculation 14" xfId="461"/>
    <cellStyle name="Calculation 14 2" xfId="2698"/>
    <cellStyle name="Calculation 14 2 2" xfId="4275"/>
    <cellStyle name="Calculation 14 3" xfId="2697"/>
    <cellStyle name="Calculation 14 3 2" xfId="4274"/>
    <cellStyle name="Calculation 15" xfId="2699"/>
    <cellStyle name="Calculation 15 2" xfId="4206"/>
    <cellStyle name="Calculation 16" xfId="2700"/>
    <cellStyle name="Calculation 16 2" xfId="4272"/>
    <cellStyle name="Calculation 2" xfId="462"/>
    <cellStyle name="Calculation 2 2" xfId="2702"/>
    <cellStyle name="Calculation 2 2 2" xfId="4059"/>
    <cellStyle name="Calculation 2 3" xfId="2703"/>
    <cellStyle name="Calculation 2 3 2" xfId="4270"/>
    <cellStyle name="Calculation 2 4" xfId="2701"/>
    <cellStyle name="Calculation 2 4 2" xfId="4273"/>
    <cellStyle name="Calculation 3" xfId="463"/>
    <cellStyle name="Calculation 3 2" xfId="2705"/>
    <cellStyle name="Calculation 3 2 2" xfId="4058"/>
    <cellStyle name="Calculation 3 3" xfId="2704"/>
    <cellStyle name="Calculation 3 3 2" xfId="4271"/>
    <cellStyle name="Calculation 4" xfId="464"/>
    <cellStyle name="Calculation 4 2" xfId="2707"/>
    <cellStyle name="Calculation 4 2 2" xfId="4269"/>
    <cellStyle name="Calculation 4 3" xfId="2706"/>
    <cellStyle name="Calculation 4 3 2" xfId="4268"/>
    <cellStyle name="Calculation 5" xfId="465"/>
    <cellStyle name="Calculation 5 2" xfId="2709"/>
    <cellStyle name="Calculation 5 2 2" xfId="4266"/>
    <cellStyle name="Calculation 5 3" xfId="2708"/>
    <cellStyle name="Calculation 5 3 2" xfId="4057"/>
    <cellStyle name="Calculation 6" xfId="466"/>
    <cellStyle name="Calculation 6 2" xfId="2711"/>
    <cellStyle name="Calculation 6 2 2" xfId="4056"/>
    <cellStyle name="Calculation 6 3" xfId="2710"/>
    <cellStyle name="Calculation 6 3 2" xfId="4267"/>
    <cellStyle name="Calculation 7" xfId="467"/>
    <cellStyle name="Calculation 7 2" xfId="2713"/>
    <cellStyle name="Calculation 7 2 2" xfId="4265"/>
    <cellStyle name="Calculation 7 3" xfId="2712"/>
    <cellStyle name="Calculation 7 3 2" xfId="4264"/>
    <cellStyle name="Calculation 8" xfId="468"/>
    <cellStyle name="Calculation 8 2" xfId="2715"/>
    <cellStyle name="Calculation 8 2 2" xfId="4262"/>
    <cellStyle name="Calculation 8 3" xfId="2714"/>
    <cellStyle name="Calculation 8 3 2" xfId="4055"/>
    <cellStyle name="Calculation 9" xfId="469"/>
    <cellStyle name="Calculation 9 2" xfId="2717"/>
    <cellStyle name="Calculation 9 2 2" xfId="4054"/>
    <cellStyle name="Calculation 9 3" xfId="2716"/>
    <cellStyle name="Calculation 9 3 2" xfId="4263"/>
    <cellStyle name="category" xfId="1396"/>
    <cellStyle name="category 2" xfId="2719"/>
    <cellStyle name="category 3" xfId="2718"/>
    <cellStyle name="Change A&amp;ll" xfId="2720"/>
    <cellStyle name="Change A&amp;ll 2" xfId="4053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.00] 2 2" xfId="4280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2 3 2" xfId="4283"/>
    <cellStyle name="Comma 10 2 3" xfId="2753"/>
    <cellStyle name="Comma 10 2 4" xfId="2750"/>
    <cellStyle name="Comma 10 2 4 2" xfId="4282"/>
    <cellStyle name="Comma 10 3" xfId="1399"/>
    <cellStyle name="Comma 10 4" xfId="2754"/>
    <cellStyle name="Comma 10 4 2" xfId="4284"/>
    <cellStyle name="Comma 10 5" xfId="2749"/>
    <cellStyle name="Comma 10 5 2" xfId="4281"/>
    <cellStyle name="Comma 10_21220000 เช็คจ่ายรอตัดบัญชี 5309" xfId="493"/>
    <cellStyle name="Comma 100" xfId="2755"/>
    <cellStyle name="Comma 100 2" xfId="4285"/>
    <cellStyle name="Comma 101" xfId="2756"/>
    <cellStyle name="Comma 101 2" xfId="4286"/>
    <cellStyle name="Comma 102" xfId="2757"/>
    <cellStyle name="Comma 102 2" xfId="4287"/>
    <cellStyle name="Comma 103" xfId="2758"/>
    <cellStyle name="Comma 103 2" xfId="4288"/>
    <cellStyle name="Comma 104" xfId="2759"/>
    <cellStyle name="Comma 104 2" xfId="4289"/>
    <cellStyle name="Comma 105" xfId="2760"/>
    <cellStyle name="Comma 105 2" xfId="4290"/>
    <cellStyle name="Comma 106" xfId="2761"/>
    <cellStyle name="Comma 106 2" xfId="4291"/>
    <cellStyle name="Comma 107" xfId="2762"/>
    <cellStyle name="Comma 107 2" xfId="4292"/>
    <cellStyle name="Comma 108" xfId="2763"/>
    <cellStyle name="Comma 108 2" xfId="4293"/>
    <cellStyle name="Comma 109" xfId="2764"/>
    <cellStyle name="Comma 109 2" xfId="4294"/>
    <cellStyle name="Comma 11" xfId="494"/>
    <cellStyle name="Comma 11 2" xfId="495"/>
    <cellStyle name="Comma 11 2 2" xfId="2766"/>
    <cellStyle name="Comma 11 3" xfId="2767"/>
    <cellStyle name="Comma 11 3 2" xfId="4296"/>
    <cellStyle name="Comma 11 4" xfId="2765"/>
    <cellStyle name="Comma 11 4 2" xfId="4295"/>
    <cellStyle name="Comma 11 5" xfId="4065"/>
    <cellStyle name="Comma 110" xfId="2768"/>
    <cellStyle name="Comma 110 2" xfId="4297"/>
    <cellStyle name="Comma 111" xfId="2769"/>
    <cellStyle name="Comma 111 2" xfId="4298"/>
    <cellStyle name="Comma 112" xfId="2770"/>
    <cellStyle name="Comma 112 2" xfId="4299"/>
    <cellStyle name="Comma 113" xfId="2771"/>
    <cellStyle name="Comma 113 2" xfId="4300"/>
    <cellStyle name="Comma 114" xfId="2772"/>
    <cellStyle name="Comma 114 2" xfId="4301"/>
    <cellStyle name="Comma 115" xfId="2773"/>
    <cellStyle name="Comma 115 2" xfId="4302"/>
    <cellStyle name="Comma 116" xfId="2774"/>
    <cellStyle name="Comma 116 2" xfId="4303"/>
    <cellStyle name="Comma 117" xfId="2775"/>
    <cellStyle name="Comma 117 2" xfId="4304"/>
    <cellStyle name="Comma 118" xfId="2776"/>
    <cellStyle name="Comma 118 2" xfId="4305"/>
    <cellStyle name="Comma 119" xfId="2777"/>
    <cellStyle name="Comma 119 2" xfId="4306"/>
    <cellStyle name="Comma 12" xfId="496"/>
    <cellStyle name="Comma 12 2" xfId="497"/>
    <cellStyle name="Comma 12 2 2" xfId="2779"/>
    <cellStyle name="Comma 12 2 2 2" xfId="4308"/>
    <cellStyle name="Comma 12 2 3" xfId="4067"/>
    <cellStyle name="Comma 12 3" xfId="2780"/>
    <cellStyle name="Comma 12 3 2" xfId="4309"/>
    <cellStyle name="Comma 12 4" xfId="2778"/>
    <cellStyle name="Comma 12 4 2" xfId="4307"/>
    <cellStyle name="Comma 12 5" xfId="4066"/>
    <cellStyle name="Comma 12_CSI_Q1'52_M" xfId="1400"/>
    <cellStyle name="Comma 120" xfId="2781"/>
    <cellStyle name="Comma 120 2" xfId="4310"/>
    <cellStyle name="Comma 121" xfId="2782"/>
    <cellStyle name="Comma 121 2" xfId="4311"/>
    <cellStyle name="Comma 122" xfId="2783"/>
    <cellStyle name="Comma 122 2" xfId="4312"/>
    <cellStyle name="Comma 123" xfId="2725"/>
    <cellStyle name="Comma 123 2" xfId="4278"/>
    <cellStyle name="Comma 124" xfId="4243"/>
    <cellStyle name="Comma 125" xfId="4452"/>
    <cellStyle name="Comma 13" xfId="498"/>
    <cellStyle name="Comma 13 2" xfId="499"/>
    <cellStyle name="Comma 13 2 2" xfId="2785"/>
    <cellStyle name="Comma 13 3" xfId="2786"/>
    <cellStyle name="Comma 13 4" xfId="2787"/>
    <cellStyle name="Comma 13 4 2" xfId="4314"/>
    <cellStyle name="Comma 13 5" xfId="2784"/>
    <cellStyle name="Comma 13 5 2" xfId="4313"/>
    <cellStyle name="Comma 13 6" xfId="4068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2 8 2" xfId="4316"/>
    <cellStyle name="Comma 14 3" xfId="2791"/>
    <cellStyle name="Comma 14 3 2" xfId="4317"/>
    <cellStyle name="Comma 14 4" xfId="2788"/>
    <cellStyle name="Comma 14 4 2" xfId="4315"/>
    <cellStyle name="Comma 14 5" xfId="4069"/>
    <cellStyle name="Comma 15" xfId="502"/>
    <cellStyle name="Comma 15 2" xfId="1406"/>
    <cellStyle name="Comma 15 2 2" xfId="2793"/>
    <cellStyle name="Comma 15 2 2 2" xfId="4319"/>
    <cellStyle name="Comma 15 3" xfId="2794"/>
    <cellStyle name="Comma 15 3 2" xfId="4320"/>
    <cellStyle name="Comma 15 4" xfId="2792"/>
    <cellStyle name="Comma 15 4 2" xfId="4318"/>
    <cellStyle name="Comma 16" xfId="503"/>
    <cellStyle name="Comma 16 2" xfId="2796"/>
    <cellStyle name="Comma 16 2 2" xfId="4322"/>
    <cellStyle name="Comma 16 3" xfId="2795"/>
    <cellStyle name="Comma 16 3 2" xfId="4321"/>
    <cellStyle name="Comma 16 4" xfId="4070"/>
    <cellStyle name="Comma 17" xfId="504"/>
    <cellStyle name="Comma 17 2" xfId="2798"/>
    <cellStyle name="Comma 17 2 2" xfId="4324"/>
    <cellStyle name="Comma 17 3" xfId="2797"/>
    <cellStyle name="Comma 17 3 2" xfId="4323"/>
    <cellStyle name="Comma 17 4" xfId="4071"/>
    <cellStyle name="Comma 18" xfId="505"/>
    <cellStyle name="Comma 18 2" xfId="2800"/>
    <cellStyle name="Comma 18 2 2" xfId="4326"/>
    <cellStyle name="Comma 18 3" xfId="2801"/>
    <cellStyle name="Comma 18 3 2" xfId="4327"/>
    <cellStyle name="Comma 18 4" xfId="2799"/>
    <cellStyle name="Comma 18 4 2" xfId="4325"/>
    <cellStyle name="Comma 18 5" xfId="4072"/>
    <cellStyle name="Comma 19" xfId="506"/>
    <cellStyle name="Comma 19 2" xfId="2803"/>
    <cellStyle name="Comma 19 3" xfId="2802"/>
    <cellStyle name="Comma 19 3 2" xfId="4328"/>
    <cellStyle name="Comma 2" xfId="507"/>
    <cellStyle name="Comma 2 10" xfId="508"/>
    <cellStyle name="Comma 2 10 2" xfId="2806"/>
    <cellStyle name="Comma 2 10 2 2" xfId="4331"/>
    <cellStyle name="Comma 2 10 3" xfId="2805"/>
    <cellStyle name="Comma 2 10 3 2" xfId="4330"/>
    <cellStyle name="Comma 2 10 4" xfId="4074"/>
    <cellStyle name="Comma 2 11" xfId="509"/>
    <cellStyle name="Comma 2 11 2" xfId="2807"/>
    <cellStyle name="Comma 2 11 2 2" xfId="4332"/>
    <cellStyle name="Comma 2 11 3" xfId="4075"/>
    <cellStyle name="Comma 2 12" xfId="510"/>
    <cellStyle name="Comma 2 12 2" xfId="2808"/>
    <cellStyle name="Comma 2 12 2 2" xfId="4333"/>
    <cellStyle name="Comma 2 12 3" xfId="4076"/>
    <cellStyle name="Comma 2 13" xfId="511"/>
    <cellStyle name="Comma 2 13 2" xfId="2809"/>
    <cellStyle name="Comma 2 13 2 2" xfId="4334"/>
    <cellStyle name="Comma 2 13 3" xfId="4077"/>
    <cellStyle name="Comma 2 14" xfId="512"/>
    <cellStyle name="Comma 2 14 2" xfId="2810"/>
    <cellStyle name="Comma 2 14 2 2" xfId="4335"/>
    <cellStyle name="Comma 2 15" xfId="513"/>
    <cellStyle name="Comma 2 15 2" xfId="2811"/>
    <cellStyle name="Comma 2 16" xfId="1255"/>
    <cellStyle name="Comma 2 16 2" xfId="2812"/>
    <cellStyle name="Comma 2 16 2 2" xfId="4336"/>
    <cellStyle name="Comma 2 16 3" xfId="4196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0 2 2" xfId="4337"/>
    <cellStyle name="Comma 2 2 10 3" xfId="4079"/>
    <cellStyle name="Comma 2 2 11" xfId="2814"/>
    <cellStyle name="Comma 2 2 11 2" xfId="4338"/>
    <cellStyle name="Comma 2 2 12" xfId="4078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2 2 2" xfId="4339"/>
    <cellStyle name="Comma 2 2 2 2 3" xfId="4080"/>
    <cellStyle name="Comma 2 2 2 3" xfId="518"/>
    <cellStyle name="Comma 2 2 2 3 2" xfId="2818"/>
    <cellStyle name="Comma 2 2 2 3 2 2" xfId="4340"/>
    <cellStyle name="Comma 2 2 2 3 3" xfId="4081"/>
    <cellStyle name="Comma 2 2 2 4" xfId="519"/>
    <cellStyle name="Comma 2 2 2 4 2" xfId="2819"/>
    <cellStyle name="Comma 2 2 2 4 2 2" xfId="4341"/>
    <cellStyle name="Comma 2 2 2 4 3" xfId="4082"/>
    <cellStyle name="Comma 2 2 2 5" xfId="520"/>
    <cellStyle name="Comma 2 2 2 5 2" xfId="2820"/>
    <cellStyle name="Comma 2 2 2 5 2 2" xfId="4342"/>
    <cellStyle name="Comma 2 2 2 5 3" xfId="4083"/>
    <cellStyle name="Comma 2 2 2 6" xfId="521"/>
    <cellStyle name="Comma 2 2 2 6 2" xfId="2821"/>
    <cellStyle name="Comma 2 2 2 6 2 2" xfId="4343"/>
    <cellStyle name="Comma 2 2 2 6 3" xfId="4084"/>
    <cellStyle name="Comma 2 2 2 7" xfId="522"/>
    <cellStyle name="Comma 2 2 2 7 2" xfId="2822"/>
    <cellStyle name="Comma 2 2 2 7 2 2" xfId="4344"/>
    <cellStyle name="Comma 2 2 2 7 3" xfId="4085"/>
    <cellStyle name="Comma 2 2 2 8" xfId="523"/>
    <cellStyle name="Comma 2 2 2 8 2" xfId="2823"/>
    <cellStyle name="Comma 2 2 2 8 2 2" xfId="4345"/>
    <cellStyle name="Comma 2 2 2 8 3" xfId="4086"/>
    <cellStyle name="Comma 2 2 2 9" xfId="524"/>
    <cellStyle name="Comma 2 2 2 9 2" xfId="2824"/>
    <cellStyle name="Comma 2 2 2 9 2 2" xfId="4346"/>
    <cellStyle name="Comma 2 2 2 9 3" xfId="4087"/>
    <cellStyle name="Comma 2 2 3" xfId="525"/>
    <cellStyle name="Comma 2 2 3 2" xfId="526"/>
    <cellStyle name="Comma 2 2 3 3" xfId="2826"/>
    <cellStyle name="Comma 2 2 3 4" xfId="2825"/>
    <cellStyle name="Comma 2 2 3 4 2" xfId="4347"/>
    <cellStyle name="Comma 2 2 4" xfId="527"/>
    <cellStyle name="Comma 2 2 4 2" xfId="2828"/>
    <cellStyle name="Comma 2 2 4 3" xfId="2829"/>
    <cellStyle name="Comma 2 2 4 3 2" xfId="4348"/>
    <cellStyle name="Comma 2 2 4 4" xfId="2830"/>
    <cellStyle name="Comma 2 2 4 4 2" xfId="4349"/>
    <cellStyle name="Comma 2 2 4 5" xfId="2827"/>
    <cellStyle name="Comma 2 2 4 6" xfId="4088"/>
    <cellStyle name="Comma 2 2 5" xfId="528"/>
    <cellStyle name="Comma 2 2 5 2" xfId="2832"/>
    <cellStyle name="Comma 2 2 5 2 2" xfId="4350"/>
    <cellStyle name="Comma 2 2 5 3" xfId="2831"/>
    <cellStyle name="Comma 2 2 5 4" xfId="4089"/>
    <cellStyle name="Comma 2 2 6" xfId="529"/>
    <cellStyle name="Comma 2 2 6 2" xfId="2834"/>
    <cellStyle name="Comma 2 2 6 2 2" xfId="4352"/>
    <cellStyle name="Comma 2 2 6 3" xfId="2833"/>
    <cellStyle name="Comma 2 2 6 3 2" xfId="4351"/>
    <cellStyle name="Comma 2 2 6 4" xfId="4090"/>
    <cellStyle name="Comma 2 2 7" xfId="530"/>
    <cellStyle name="Comma 2 2 7 2" xfId="2836"/>
    <cellStyle name="Comma 2 2 7 2 2" xfId="4353"/>
    <cellStyle name="Comma 2 2 7 3" xfId="2835"/>
    <cellStyle name="Comma 2 2 7 4" xfId="4091"/>
    <cellStyle name="Comma 2 2 8" xfId="531"/>
    <cellStyle name="Comma 2 2 8 2" xfId="2837"/>
    <cellStyle name="Comma 2 2 8 2 2" xfId="4354"/>
    <cellStyle name="Comma 2 2 8 3" xfId="4092"/>
    <cellStyle name="Comma 2 2 9" xfId="532"/>
    <cellStyle name="Comma 2 2 9 2" xfId="2838"/>
    <cellStyle name="Comma 2 2 9 2 2" xfId="4355"/>
    <cellStyle name="Comma 2 2 9 3" xfId="4093"/>
    <cellStyle name="Comma 2 2_11311000 ลูกหนี้เช็คคืน 5309" xfId="533"/>
    <cellStyle name="Comma 2 20" xfId="2839"/>
    <cellStyle name="Comma 2 20 2" xfId="4356"/>
    <cellStyle name="Comma 2 21" xfId="2804"/>
    <cellStyle name="Comma 2 21 2" xfId="4329"/>
    <cellStyle name="Comma 2 22" xfId="4073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4 2" xfId="4359"/>
    <cellStyle name="Comma 2 3 2 5" xfId="2841"/>
    <cellStyle name="Comma 2 3 2 5 2" xfId="4358"/>
    <cellStyle name="Comma 2 3 2 6" xfId="4207"/>
    <cellStyle name="Comma 2 3 3" xfId="2845"/>
    <cellStyle name="Comma 2 3 4" xfId="2846"/>
    <cellStyle name="Comma 2 3 4 2" xfId="4360"/>
    <cellStyle name="Comma 2 3 5" xfId="2840"/>
    <cellStyle name="Comma 2 3 5 2" xfId="4357"/>
    <cellStyle name="Comma 2 4" xfId="535"/>
    <cellStyle name="Comma 2 4 10" xfId="2848"/>
    <cellStyle name="Comma 2 4 10 2" xfId="4362"/>
    <cellStyle name="Comma 2 4 11" xfId="2847"/>
    <cellStyle name="Comma 2 4 11 2" xfId="4361"/>
    <cellStyle name="Comma 2 4 12" xfId="4094"/>
    <cellStyle name="Comma 2 4 2" xfId="536"/>
    <cellStyle name="Comma 2 4 2 2" xfId="2850"/>
    <cellStyle name="Comma 2 4 2 3" xfId="2849"/>
    <cellStyle name="Comma 2 4 2 3 2" xfId="4363"/>
    <cellStyle name="Comma 2 4 3" xfId="537"/>
    <cellStyle name="Comma 2 4 3 2" xfId="2851"/>
    <cellStyle name="Comma 2 4 3 2 2" xfId="4364"/>
    <cellStyle name="Comma 2 4 3 3" xfId="4095"/>
    <cellStyle name="Comma 2 4 4" xfId="538"/>
    <cellStyle name="Comma 2 4 4 2" xfId="2852"/>
    <cellStyle name="Comma 2 4 4 2 2" xfId="4365"/>
    <cellStyle name="Comma 2 4 4 3" xfId="4096"/>
    <cellStyle name="Comma 2 4 5" xfId="539"/>
    <cellStyle name="Comma 2 4 5 2" xfId="2853"/>
    <cellStyle name="Comma 2 4 5 2 2" xfId="4366"/>
    <cellStyle name="Comma 2 4 5 3" xfId="4097"/>
    <cellStyle name="Comma 2 4 6" xfId="540"/>
    <cellStyle name="Comma 2 4 6 2" xfId="2854"/>
    <cellStyle name="Comma 2 4 6 2 2" xfId="4367"/>
    <cellStyle name="Comma 2 4 6 3" xfId="4098"/>
    <cellStyle name="Comma 2 4 7" xfId="541"/>
    <cellStyle name="Comma 2 4 7 2" xfId="2855"/>
    <cellStyle name="Comma 2 4 7 2 2" xfId="4368"/>
    <cellStyle name="Comma 2 4 7 3" xfId="4099"/>
    <cellStyle name="Comma 2 4 8" xfId="542"/>
    <cellStyle name="Comma 2 4 8 2" xfId="2856"/>
    <cellStyle name="Comma 2 4 8 2 2" xfId="4369"/>
    <cellStyle name="Comma 2 4 8 3" xfId="4100"/>
    <cellStyle name="Comma 2 4 9" xfId="543"/>
    <cellStyle name="Comma 2 4 9 2" xfId="2857"/>
    <cellStyle name="Comma 2 4 9 2 2" xfId="4370"/>
    <cellStyle name="Comma 2 4 9 3" xfId="4101"/>
    <cellStyle name="Comma 2 5" xfId="544"/>
    <cellStyle name="Comma 2 5 2" xfId="2859"/>
    <cellStyle name="Comma 2 5 2 2" xfId="2860"/>
    <cellStyle name="Comma 2 5 2 2 2" xfId="4373"/>
    <cellStyle name="Comma 2 5 2 3" xfId="2861"/>
    <cellStyle name="Comma 2 5 2 3 2" xfId="4374"/>
    <cellStyle name="Comma 2 5 2 4" xfId="4372"/>
    <cellStyle name="Comma 2 5 3" xfId="2862"/>
    <cellStyle name="Comma 2 5 3 2" xfId="4375"/>
    <cellStyle name="Comma 2 5 4" xfId="2858"/>
    <cellStyle name="Comma 2 5 4 2" xfId="4371"/>
    <cellStyle name="Comma 2 5 5" xfId="4102"/>
    <cellStyle name="Comma 2 6" xfId="545"/>
    <cellStyle name="Comma 2 6 2" xfId="2864"/>
    <cellStyle name="Comma 2 6 2 2" xfId="4376"/>
    <cellStyle name="Comma 2 6 3" xfId="2863"/>
    <cellStyle name="Comma 2 6 4" xfId="4103"/>
    <cellStyle name="Comma 2 7" xfId="546"/>
    <cellStyle name="Comma 2 7 2" xfId="2866"/>
    <cellStyle name="Comma 2 7 2 2" xfId="4378"/>
    <cellStyle name="Comma 2 7 3" xfId="2865"/>
    <cellStyle name="Comma 2 7 3 2" xfId="4377"/>
    <cellStyle name="Comma 2 7 4" xfId="4104"/>
    <cellStyle name="Comma 2 8" xfId="547"/>
    <cellStyle name="Comma 2 8 2" xfId="2868"/>
    <cellStyle name="Comma 2 8 2 2" xfId="4380"/>
    <cellStyle name="Comma 2 8 3" xfId="2867"/>
    <cellStyle name="Comma 2 8 3 2" xfId="4379"/>
    <cellStyle name="Comma 2 8 4" xfId="4105"/>
    <cellStyle name="Comma 2 9" xfId="548"/>
    <cellStyle name="Comma 2 9 2" xfId="2869"/>
    <cellStyle name="Comma 2 9 2 2" xfId="4381"/>
    <cellStyle name="Comma 2 9 3" xfId="4106"/>
    <cellStyle name="Comma 2_11310000 ลูกหนี้การค้า 5309" xfId="549"/>
    <cellStyle name="Comma 20" xfId="550"/>
    <cellStyle name="Comma 20 2" xfId="551"/>
    <cellStyle name="Comma 20 2 2" xfId="2871"/>
    <cellStyle name="Comma 20 2 2 2" xfId="4383"/>
    <cellStyle name="Comma 20 2 3" xfId="4108"/>
    <cellStyle name="Comma 20 3" xfId="2872"/>
    <cellStyle name="Comma 20 3 2" xfId="4384"/>
    <cellStyle name="Comma 20 4" xfId="2870"/>
    <cellStyle name="Comma 20 4 2" xfId="4382"/>
    <cellStyle name="Comma 20 5" xfId="4107"/>
    <cellStyle name="Comma 21" xfId="552"/>
    <cellStyle name="Comma 21 2" xfId="1356"/>
    <cellStyle name="Comma 21 2 2" xfId="1408"/>
    <cellStyle name="Comma 21 2 2 2" xfId="2875"/>
    <cellStyle name="Comma 21 2 2 2 2" xfId="4387"/>
    <cellStyle name="Comma 21 2 3" xfId="1409"/>
    <cellStyle name="Comma 21 2 3 2" xfId="2876"/>
    <cellStyle name="Comma 21 2 3 2 2" xfId="4388"/>
    <cellStyle name="Comma 21 2 4" xfId="1410"/>
    <cellStyle name="Comma 21 2 4 2" xfId="2877"/>
    <cellStyle name="Comma 21 2 4 2 2" xfId="4389"/>
    <cellStyle name="Comma 21 2 5" xfId="1411"/>
    <cellStyle name="Comma 21 2 5 2" xfId="2878"/>
    <cellStyle name="Comma 21 2 5 2 2" xfId="4390"/>
    <cellStyle name="Comma 21 2 6" xfId="1412"/>
    <cellStyle name="Comma 21 2 6 2" xfId="2879"/>
    <cellStyle name="Comma 21 2 6 2 2" xfId="4391"/>
    <cellStyle name="Comma 21 2 7" xfId="2880"/>
    <cellStyle name="Comma 21 2 8" xfId="2874"/>
    <cellStyle name="Comma 21 2 8 2" xfId="4386"/>
    <cellStyle name="Comma 21 3" xfId="2881"/>
    <cellStyle name="Comma 21 4" xfId="2873"/>
    <cellStyle name="Comma 21 4 2" xfId="4385"/>
    <cellStyle name="Comma 22" xfId="553"/>
    <cellStyle name="Comma 22 2" xfId="554"/>
    <cellStyle name="Comma 22 2 2" xfId="2883"/>
    <cellStyle name="Comma 22 2 2 2" xfId="4393"/>
    <cellStyle name="Comma 22 3" xfId="2884"/>
    <cellStyle name="Comma 22 3 2" xfId="4394"/>
    <cellStyle name="Comma 22 4" xfId="2882"/>
    <cellStyle name="Comma 22 4 2" xfId="4392"/>
    <cellStyle name="Comma 23" xfId="555"/>
    <cellStyle name="Comma 23 2" xfId="2886"/>
    <cellStyle name="Comma 23 2 2" xfId="4396"/>
    <cellStyle name="Comma 23 3" xfId="2885"/>
    <cellStyle name="Comma 23 3 2" xfId="4395"/>
    <cellStyle name="Comma 23 4" xfId="4109"/>
    <cellStyle name="Comma 24" xfId="1248"/>
    <cellStyle name="Comma 24 2" xfId="2888"/>
    <cellStyle name="Comma 24 2 2" xfId="4398"/>
    <cellStyle name="Comma 24 3" xfId="2887"/>
    <cellStyle name="Comma 24 3 2" xfId="4397"/>
    <cellStyle name="Comma 24 4" xfId="4190"/>
    <cellStyle name="Comma 25" xfId="556"/>
    <cellStyle name="Comma 25 2" xfId="2890"/>
    <cellStyle name="Comma 25 2 2" xfId="4400"/>
    <cellStyle name="Comma 25 3" xfId="2889"/>
    <cellStyle name="Comma 25 3 2" xfId="4399"/>
    <cellStyle name="Comma 25 4" xfId="4110"/>
    <cellStyle name="Comma 26" xfId="1250"/>
    <cellStyle name="Comma 26 2" xfId="2892"/>
    <cellStyle name="Comma 26 2 2" xfId="4402"/>
    <cellStyle name="Comma 26 3" xfId="2891"/>
    <cellStyle name="Comma 26 3 2" xfId="4401"/>
    <cellStyle name="Comma 26 4" xfId="4192"/>
    <cellStyle name="Comma 27" xfId="1253"/>
    <cellStyle name="Comma 27 2" xfId="2894"/>
    <cellStyle name="Comma 27 2 2" xfId="4404"/>
    <cellStyle name="Comma 27 3" xfId="2893"/>
    <cellStyle name="Comma 27 3 2" xfId="4403"/>
    <cellStyle name="Comma 27 4" xfId="4195"/>
    <cellStyle name="Comma 28" xfId="1258"/>
    <cellStyle name="Comma 28 2" xfId="2896"/>
    <cellStyle name="Comma 28 2 2" xfId="4406"/>
    <cellStyle name="Comma 28 3" xfId="2895"/>
    <cellStyle name="Comma 28 3 2" xfId="4405"/>
    <cellStyle name="Comma 28 4" xfId="4197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6 2" xfId="4407"/>
    <cellStyle name="Comma 29 7" xfId="2897"/>
    <cellStyle name="Comma 29 8" xfId="4198"/>
    <cellStyle name="Comma 3" xfId="557"/>
    <cellStyle name="Comma 3 10" xfId="2900"/>
    <cellStyle name="Comma 3 10 2" xfId="4409"/>
    <cellStyle name="Comma 3 11" xfId="2899"/>
    <cellStyle name="Comma 3 11 2" xfId="4408"/>
    <cellStyle name="Comma 3 12" xfId="4111"/>
    <cellStyle name="Comma 3 2" xfId="558"/>
    <cellStyle name="Comma 3 2 2" xfId="559"/>
    <cellStyle name="Comma 3 2 2 2" xfId="2903"/>
    <cellStyle name="Comma 3 2 2 3" xfId="2902"/>
    <cellStyle name="Comma 3 2 3" xfId="2904"/>
    <cellStyle name="Comma 3 2 3 2" xfId="4410"/>
    <cellStyle name="Comma 3 2 4" xfId="2901"/>
    <cellStyle name="Comma 3 2 5" xfId="4112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3 2" xfId="4411"/>
    <cellStyle name="Comma 3 4 4" xfId="2908"/>
    <cellStyle name="Comma 3 4 5" xfId="4113"/>
    <cellStyle name="Comma 3 5" xfId="564"/>
    <cellStyle name="Comma 3 5 2" xfId="2911"/>
    <cellStyle name="Comma 3 5 2 2" xfId="4412"/>
    <cellStyle name="Comma 3 5 3" xfId="2910"/>
    <cellStyle name="Comma 3 5 4" xfId="4114"/>
    <cellStyle name="Comma 3 6" xfId="565"/>
    <cellStyle name="Comma 3 6 2" xfId="2913"/>
    <cellStyle name="Comma 3 6 2 2" xfId="4414"/>
    <cellStyle name="Comma 3 6 3" xfId="2912"/>
    <cellStyle name="Comma 3 6 3 2" xfId="4413"/>
    <cellStyle name="Comma 3 6 4" xfId="4115"/>
    <cellStyle name="Comma 3 7" xfId="1413"/>
    <cellStyle name="Comma 3 7 2" xfId="2915"/>
    <cellStyle name="Comma 3 7 3" xfId="2914"/>
    <cellStyle name="Comma 3 7 3 2" xfId="4415"/>
    <cellStyle name="Comma 3 8" xfId="1414"/>
    <cellStyle name="Comma 3 8 2" xfId="2917"/>
    <cellStyle name="Comma 3 8 2 2" xfId="4417"/>
    <cellStyle name="Comma 3 8 3" xfId="2918"/>
    <cellStyle name="Comma 3 8 3 2" xfId="4418"/>
    <cellStyle name="Comma 3 8 4" xfId="2919"/>
    <cellStyle name="Comma 3 8 5" xfId="2916"/>
    <cellStyle name="Comma 3 8 5 2" xfId="4416"/>
    <cellStyle name="Comma 3 9" xfId="1415"/>
    <cellStyle name="Comma 3 9 2" xfId="2921"/>
    <cellStyle name="Comma 3 9 2 2" xfId="4419"/>
    <cellStyle name="Comma 3 9 3" xfId="2920"/>
    <cellStyle name="Comma 3 9 4" xfId="4208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1 3 2" xfId="4420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3 4 2" xfId="4421"/>
    <cellStyle name="Comma 34" xfId="1353"/>
    <cellStyle name="Comma 34 2" xfId="2529"/>
    <cellStyle name="Comma 34 2 2" xfId="2933"/>
    <cellStyle name="Comma 34 3" xfId="2934"/>
    <cellStyle name="Comma 34 4" xfId="2932"/>
    <cellStyle name="Comma 34 4 2" xfId="4422"/>
    <cellStyle name="Comma 35" xfId="1354"/>
    <cellStyle name="Comma 35 2" xfId="2530"/>
    <cellStyle name="Comma 35 2 2" xfId="2936"/>
    <cellStyle name="Comma 35 3" xfId="2937"/>
    <cellStyle name="Comma 35 4" xfId="2935"/>
    <cellStyle name="Comma 35 4 2" xfId="4423"/>
    <cellStyle name="Comma 36" xfId="1364"/>
    <cellStyle name="Comma 36 2" xfId="1368"/>
    <cellStyle name="Comma 36 2 2" xfId="2939"/>
    <cellStyle name="Comma 36 2 3" xfId="2938"/>
    <cellStyle name="Comma 36 2 3 2" xfId="4424"/>
    <cellStyle name="Comma 36 3" xfId="2520"/>
    <cellStyle name="Comma 36 4" xfId="2940"/>
    <cellStyle name="Comma 36 4 2" xfId="4425"/>
    <cellStyle name="Comma 36 5" xfId="4203"/>
    <cellStyle name="Comma 37" xfId="2524"/>
    <cellStyle name="Comma 37 2" xfId="2942"/>
    <cellStyle name="Comma 37 2 2" xfId="4427"/>
    <cellStyle name="Comma 37 3" xfId="2941"/>
    <cellStyle name="Comma 37 3 2" xfId="4426"/>
    <cellStyle name="Comma 37 4" xfId="4242"/>
    <cellStyle name="Comma 38" xfId="2943"/>
    <cellStyle name="Comma 38 2" xfId="4428"/>
    <cellStyle name="Comma 39" xfId="2944"/>
    <cellStyle name="Comma 39 2" xfId="4429"/>
    <cellStyle name="Comma 4" xfId="568"/>
    <cellStyle name="Comma 4 2" xfId="569"/>
    <cellStyle name="Comma 4 2 2" xfId="2947"/>
    <cellStyle name="Comma 4 2 3" xfId="2948"/>
    <cellStyle name="Comma 4 2 3 2" xfId="4432"/>
    <cellStyle name="Comma 4 2 4" xfId="2949"/>
    <cellStyle name="Comma 4 2 4 2" xfId="4433"/>
    <cellStyle name="Comma 4 2 5" xfId="2946"/>
    <cellStyle name="Comma 4 2 5 2" xfId="4431"/>
    <cellStyle name="Comma 4 2 6" xfId="4117"/>
    <cellStyle name="Comma 4 3" xfId="1416"/>
    <cellStyle name="Comma 4 3 2" xfId="2951"/>
    <cellStyle name="Comma 4 3 2 2" xfId="4435"/>
    <cellStyle name="Comma 4 3 3" xfId="2950"/>
    <cellStyle name="Comma 4 3 3 2" xfId="4434"/>
    <cellStyle name="Comma 4 3 4" xfId="4209"/>
    <cellStyle name="Comma 4 4" xfId="2952"/>
    <cellStyle name="Comma 4 4 2" xfId="4436"/>
    <cellStyle name="Comma 4 5" xfId="2953"/>
    <cellStyle name="Comma 4 5 2" xfId="4437"/>
    <cellStyle name="Comma 4 6" xfId="2945"/>
    <cellStyle name="Comma 4 6 2" xfId="4430"/>
    <cellStyle name="Comma 4 7" xfId="4116"/>
    <cellStyle name="Comma 4_11310000 ลูกหนี้การค้า 5309" xfId="570"/>
    <cellStyle name="Comma 40" xfId="2954"/>
    <cellStyle name="Comma 40 2" xfId="4438"/>
    <cellStyle name="Comma 41" xfId="2955"/>
    <cellStyle name="Comma 41 2" xfId="4439"/>
    <cellStyle name="Comma 42" xfId="2956"/>
    <cellStyle name="Comma 42 2" xfId="4440"/>
    <cellStyle name="Comma 43" xfId="1373"/>
    <cellStyle name="Comma 43 2" xfId="2522"/>
    <cellStyle name="Comma 43 2 2" xfId="2958"/>
    <cellStyle name="Comma 43 2 3" xfId="4241"/>
    <cellStyle name="Comma 43 3" xfId="2959"/>
    <cellStyle name="Comma 43 4" xfId="2957"/>
    <cellStyle name="Comma 43 4 2" xfId="4441"/>
    <cellStyle name="Comma 43 5" xfId="4205"/>
    <cellStyle name="Comma 44" xfId="1417"/>
    <cellStyle name="Comma 44 2" xfId="2961"/>
    <cellStyle name="Comma 44 2 2" xfId="4443"/>
    <cellStyle name="Comma 44 3" xfId="2960"/>
    <cellStyle name="Comma 44 3 2" xfId="4442"/>
    <cellStyle name="Comma 44 4" xfId="4210"/>
    <cellStyle name="Comma 45" xfId="1418"/>
    <cellStyle name="Comma 45 2" xfId="2963"/>
    <cellStyle name="Comma 45 2 2" xfId="4445"/>
    <cellStyle name="Comma 45 3" xfId="2962"/>
    <cellStyle name="Comma 45 3 2" xfId="4444"/>
    <cellStyle name="Comma 45 4" xfId="4211"/>
    <cellStyle name="Comma 46" xfId="2964"/>
    <cellStyle name="Comma 46 2" xfId="4446"/>
    <cellStyle name="Comma 47" xfId="2965"/>
    <cellStyle name="Comma 47 2" xfId="4447"/>
    <cellStyle name="Comma 48" xfId="2966"/>
    <cellStyle name="Comma 48 2" xfId="4448"/>
    <cellStyle name="Comma 49" xfId="2967"/>
    <cellStyle name="Comma 49 2" xfId="4449"/>
    <cellStyle name="Comma 5" xfId="571"/>
    <cellStyle name="Comma 5 2" xfId="572"/>
    <cellStyle name="Comma 5 2 2" xfId="2970"/>
    <cellStyle name="Comma 5 2 3" xfId="2971"/>
    <cellStyle name="Comma 5 2 3 2" xfId="4453"/>
    <cellStyle name="Comma 5 2 4" xfId="2969"/>
    <cellStyle name="Comma 5 2 4 2" xfId="4451"/>
    <cellStyle name="Comma 5 2 5" xfId="4118"/>
    <cellStyle name="Comma 5 3" xfId="573"/>
    <cellStyle name="Comma 5 3 2" xfId="2973"/>
    <cellStyle name="Comma 5 3 3" xfId="2972"/>
    <cellStyle name="Comma 5 3 3 2" xfId="4454"/>
    <cellStyle name="Comma 5 4" xfId="2974"/>
    <cellStyle name="Comma 5 4 2" xfId="4455"/>
    <cellStyle name="Comma 5 5" xfId="2975"/>
    <cellStyle name="Comma 5 5 2" xfId="4456"/>
    <cellStyle name="Comma 5 6" xfId="2976"/>
    <cellStyle name="Comma 5 6 2" xfId="4457"/>
    <cellStyle name="Comma 5 7" xfId="2977"/>
    <cellStyle name="Comma 5 7 2" xfId="4458"/>
    <cellStyle name="Comma 5 8" xfId="2968"/>
    <cellStyle name="Comma 5 8 2" xfId="4450"/>
    <cellStyle name="Comma 5_AA" xfId="1419"/>
    <cellStyle name="Comma 50" xfId="2978"/>
    <cellStyle name="Comma 50 2" xfId="4459"/>
    <cellStyle name="Comma 51" xfId="2979"/>
    <cellStyle name="Comma 51 2" xfId="4460"/>
    <cellStyle name="Comma 52" xfId="2980"/>
    <cellStyle name="Comma 52 2" xfId="4461"/>
    <cellStyle name="Comma 53" xfId="2981"/>
    <cellStyle name="Comma 53 2" xfId="4462"/>
    <cellStyle name="Comma 54" xfId="2982"/>
    <cellStyle name="Comma 54 2" xfId="4463"/>
    <cellStyle name="Comma 55" xfId="2983"/>
    <cellStyle name="Comma 55 2" xfId="4464"/>
    <cellStyle name="Comma 56" xfId="2984"/>
    <cellStyle name="Comma 56 2" xfId="4465"/>
    <cellStyle name="Comma 57" xfId="2985"/>
    <cellStyle name="Comma 57 2" xfId="4466"/>
    <cellStyle name="Comma 58" xfId="2986"/>
    <cellStyle name="Comma 58 2" xfId="4467"/>
    <cellStyle name="Comma 59" xfId="2987"/>
    <cellStyle name="Comma 59 2" xfId="4468"/>
    <cellStyle name="Comma 6" xfId="574"/>
    <cellStyle name="Comma 6 2" xfId="575"/>
    <cellStyle name="Comma 6 2 2" xfId="2990"/>
    <cellStyle name="Comma 6 2 3" xfId="2989"/>
    <cellStyle name="Comma 6 2 3 2" xfId="4470"/>
    <cellStyle name="Comma 6 3" xfId="576"/>
    <cellStyle name="Comma 6 3 2" xfId="2991"/>
    <cellStyle name="Comma 6 3 2 2" xfId="4471"/>
    <cellStyle name="Comma 6 3 3" xfId="4119"/>
    <cellStyle name="Comma 6 4" xfId="2992"/>
    <cellStyle name="Comma 6 5" xfId="2988"/>
    <cellStyle name="Comma 6 5 2" xfId="4469"/>
    <cellStyle name="Comma 6_Book2" xfId="2993"/>
    <cellStyle name="Comma 60" xfId="2994"/>
    <cellStyle name="Comma 60 2" xfId="4472"/>
    <cellStyle name="Comma 61" xfId="2995"/>
    <cellStyle name="Comma 61 2" xfId="4473"/>
    <cellStyle name="Comma 62" xfId="2996"/>
    <cellStyle name="Comma 62 2" xfId="4474"/>
    <cellStyle name="Comma 63" xfId="2997"/>
    <cellStyle name="Comma 63 2" xfId="4475"/>
    <cellStyle name="Comma 64" xfId="2998"/>
    <cellStyle name="Comma 64 2" xfId="4476"/>
    <cellStyle name="Comma 65" xfId="2999"/>
    <cellStyle name="Comma 65 2" xfId="4477"/>
    <cellStyle name="Comma 66" xfId="3000"/>
    <cellStyle name="Comma 66 2" xfId="4478"/>
    <cellStyle name="Comma 67" xfId="3001"/>
    <cellStyle name="Comma 67 2" xfId="4479"/>
    <cellStyle name="Comma 68" xfId="3002"/>
    <cellStyle name="Comma 68 2" xfId="4480"/>
    <cellStyle name="Comma 69" xfId="3003"/>
    <cellStyle name="Comma 69 2" xfId="4481"/>
    <cellStyle name="Comma 7" xfId="577"/>
    <cellStyle name="Comma 7 2" xfId="578"/>
    <cellStyle name="Comma 7 3" xfId="579"/>
    <cellStyle name="Comma 7 3 2" xfId="3005"/>
    <cellStyle name="Comma 7 3 2 2" xfId="4482"/>
    <cellStyle name="Comma 7 3 3" xfId="4121"/>
    <cellStyle name="Comma 7 4" xfId="3006"/>
    <cellStyle name="Comma 7 4 2" xfId="4483"/>
    <cellStyle name="Comma 7 5" xfId="3004"/>
    <cellStyle name="Comma 7 6" xfId="4120"/>
    <cellStyle name="Comma 7_WP-I-AGRI 31.08.53" xfId="580"/>
    <cellStyle name="Comma 70" xfId="3007"/>
    <cellStyle name="Comma 70 2" xfId="4484"/>
    <cellStyle name="Comma 71" xfId="3008"/>
    <cellStyle name="Comma 71 2" xfId="4485"/>
    <cellStyle name="Comma 72" xfId="3009"/>
    <cellStyle name="Comma 72 2" xfId="4486"/>
    <cellStyle name="Comma 73" xfId="3010"/>
    <cellStyle name="Comma 73 2" xfId="4487"/>
    <cellStyle name="Comma 74" xfId="3011"/>
    <cellStyle name="Comma 74 2" xfId="4488"/>
    <cellStyle name="Comma 75" xfId="3012"/>
    <cellStyle name="Comma 75 2" xfId="4489"/>
    <cellStyle name="Comma 76" xfId="3013"/>
    <cellStyle name="Comma 76 2" xfId="4490"/>
    <cellStyle name="Comma 77" xfId="3014"/>
    <cellStyle name="Comma 77 2" xfId="4491"/>
    <cellStyle name="Comma 78" xfId="3015"/>
    <cellStyle name="Comma 78 2" xfId="4492"/>
    <cellStyle name="Comma 79" xfId="3016"/>
    <cellStyle name="Comma 79 2" xfId="4493"/>
    <cellStyle name="Comma 8" xfId="581"/>
    <cellStyle name="Comma 8 2" xfId="582"/>
    <cellStyle name="Comma 8 2 2" xfId="3019"/>
    <cellStyle name="Comma 8 2 3" xfId="3018"/>
    <cellStyle name="Comma 8 2 3 2" xfId="4495"/>
    <cellStyle name="Comma 8 3" xfId="583"/>
    <cellStyle name="Comma 8 3 2" xfId="3020"/>
    <cellStyle name="Comma 8 3 2 2" xfId="4496"/>
    <cellStyle name="Comma 8 3 3" xfId="4123"/>
    <cellStyle name="Comma 8 4" xfId="584"/>
    <cellStyle name="Comma 8 4 2" xfId="3021"/>
    <cellStyle name="Comma 8 4 2 2" xfId="4497"/>
    <cellStyle name="Comma 8 4 3" xfId="4124"/>
    <cellStyle name="Comma 8 5" xfId="585"/>
    <cellStyle name="Comma 8 5 2" xfId="3022"/>
    <cellStyle name="Comma 8 5 2 2" xfId="4498"/>
    <cellStyle name="Comma 8 6" xfId="3023"/>
    <cellStyle name="Comma 8 6 2" xfId="4499"/>
    <cellStyle name="Comma 8 7" xfId="3017"/>
    <cellStyle name="Comma 8 7 2" xfId="4494"/>
    <cellStyle name="Comma 8 8" xfId="4122"/>
    <cellStyle name="Comma 8_WP-I-AGRI 31.08.53" xfId="586"/>
    <cellStyle name="Comma 80" xfId="3024"/>
    <cellStyle name="Comma 80 2" xfId="4500"/>
    <cellStyle name="Comma 81" xfId="3025"/>
    <cellStyle name="Comma 81 2" xfId="4501"/>
    <cellStyle name="Comma 82" xfId="3026"/>
    <cellStyle name="Comma 83" xfId="3027"/>
    <cellStyle name="Comma 84" xfId="3028"/>
    <cellStyle name="Comma 84 2" xfId="4502"/>
    <cellStyle name="Comma 85" xfId="3029"/>
    <cellStyle name="Comma 85 2" xfId="4503"/>
    <cellStyle name="Comma 86" xfId="3030"/>
    <cellStyle name="Comma 86 2" xfId="4504"/>
    <cellStyle name="Comma 87" xfId="3031"/>
    <cellStyle name="Comma 87 2" xfId="4505"/>
    <cellStyle name="Comma 88" xfId="3032"/>
    <cellStyle name="Comma 88 2" xfId="4506"/>
    <cellStyle name="Comma 89" xfId="3033"/>
    <cellStyle name="Comma 89 2" xfId="4507"/>
    <cellStyle name="Comma 9" xfId="587"/>
    <cellStyle name="Comma 9 2" xfId="1420"/>
    <cellStyle name="Comma 9 3" xfId="3035"/>
    <cellStyle name="Comma 9 3 2" xfId="4508"/>
    <cellStyle name="Comma 9 4" xfId="3034"/>
    <cellStyle name="Comma 9 5" xfId="4125"/>
    <cellStyle name="Comma 9_IFEC Q3_09_Nual" xfId="1421"/>
    <cellStyle name="Comma 90" xfId="3036"/>
    <cellStyle name="Comma 90 2" xfId="4509"/>
    <cellStyle name="Comma 91" xfId="3037"/>
    <cellStyle name="Comma 91 2" xfId="4510"/>
    <cellStyle name="Comma 92" xfId="3038"/>
    <cellStyle name="Comma 92 2" xfId="4511"/>
    <cellStyle name="Comma 93" xfId="3039"/>
    <cellStyle name="Comma 93 2" xfId="4512"/>
    <cellStyle name="Comma 94" xfId="3040"/>
    <cellStyle name="Comma 94 2" xfId="4513"/>
    <cellStyle name="Comma 95" xfId="3041"/>
    <cellStyle name="Comma 95 2" xfId="4514"/>
    <cellStyle name="Comma 96" xfId="3042"/>
    <cellStyle name="Comma 96 2" xfId="4515"/>
    <cellStyle name="Comma 97" xfId="3043"/>
    <cellStyle name="Comma 97 2" xfId="4516"/>
    <cellStyle name="Comma 98" xfId="3044"/>
    <cellStyle name="Comma 98 2" xfId="4517"/>
    <cellStyle name="Comma 99" xfId="3045"/>
    <cellStyle name="Comma 99 2" xfId="4518"/>
    <cellStyle name="Comma M" xfId="3046"/>
    <cellStyle name="Comma Nung" xfId="1422"/>
    <cellStyle name="Comma Nung 2" xfId="3047"/>
    <cellStyle name="Comma Nung 2 2" xfId="4519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0 2 2" xfId="4520"/>
    <cellStyle name="Currency 10 3" xfId="4212"/>
    <cellStyle name="Currency 11" xfId="1424"/>
    <cellStyle name="Currency 11 2" xfId="3062"/>
    <cellStyle name="Currency 11 2 2" xfId="4521"/>
    <cellStyle name="Currency 11 3" xfId="4213"/>
    <cellStyle name="Currency 12" xfId="1425"/>
    <cellStyle name="Currency 12 2" xfId="3063"/>
    <cellStyle name="Currency 12 2 2" xfId="4522"/>
    <cellStyle name="Currency 12 3" xfId="4214"/>
    <cellStyle name="Currency 13" xfId="1426"/>
    <cellStyle name="Currency 13 2" xfId="3064"/>
    <cellStyle name="Currency 13 2 2" xfId="4523"/>
    <cellStyle name="Currency 13 3" xfId="4215"/>
    <cellStyle name="Currency 14" xfId="1427"/>
    <cellStyle name="Currency 14 2" xfId="3065"/>
    <cellStyle name="Currency 14 2 2" xfId="4524"/>
    <cellStyle name="Currency 14 3" xfId="4216"/>
    <cellStyle name="Currency 2" xfId="598"/>
    <cellStyle name="Currency 2 2" xfId="1428"/>
    <cellStyle name="Currency 2 2 2" xfId="3067"/>
    <cellStyle name="Currency 2 2 2 2" xfId="4525"/>
    <cellStyle name="Currency 2 2 3" xfId="421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4 2 2" xfId="4526"/>
    <cellStyle name="Currency 4 3" xfId="4218"/>
    <cellStyle name="Currency 5" xfId="1431"/>
    <cellStyle name="Currency 5 2" xfId="3070"/>
    <cellStyle name="Currency 5 2 2" xfId="4527"/>
    <cellStyle name="Currency 5 3" xfId="4219"/>
    <cellStyle name="Currency 6" xfId="1432"/>
    <cellStyle name="Currency 7" xfId="1433"/>
    <cellStyle name="Currency 7 2" xfId="3071"/>
    <cellStyle name="Currency 7 2 2" xfId="4528"/>
    <cellStyle name="Currency 7 3" xfId="4220"/>
    <cellStyle name="Currency 8" xfId="1434"/>
    <cellStyle name="Currency 8 2" xfId="3072"/>
    <cellStyle name="Currency 8 2 2" xfId="4529"/>
    <cellStyle name="Currency 8 3" xfId="4221"/>
    <cellStyle name="Currency 9" xfId="1435"/>
    <cellStyle name="Currency 9 2" xfId="3073"/>
    <cellStyle name="Currency 9 2 2" xfId="4530"/>
    <cellStyle name="Currency 9 3" xfId="4222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lines around data in range 2 2" xfId="4052"/>
    <cellStyle name="Draw shadow and lines within range" xfId="1292"/>
    <cellStyle name="Draw shadow and lines within range 2" xfId="3114"/>
    <cellStyle name="Draw shadow and lines within range 2 2" xfId="4051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a row of totals 2 2" xfId="4050"/>
    <cellStyle name="Format text as bold, black on yello" xfId="1303"/>
    <cellStyle name="Format text as bold, black on yello 2" xfId="3139"/>
    <cellStyle name="Format text as bold, black on yello 2 2" xfId="4260"/>
    <cellStyle name="General C" xfId="3140"/>
    <cellStyle name="General C 2" xfId="4531"/>
    <cellStyle name="General CA" xfId="3141"/>
    <cellStyle name="General CA 2" xfId="4532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2 2" xfId="4258"/>
    <cellStyle name="Header2 3" xfId="3167"/>
    <cellStyle name="Header2 3 2" xfId="4257"/>
    <cellStyle name="Header2 4" xfId="3168"/>
    <cellStyle name="Header2 4 2" xfId="4256"/>
    <cellStyle name="Header2 5" xfId="3165"/>
    <cellStyle name="Header2 5 2" xfId="4259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2 2" xfId="4534"/>
    <cellStyle name="Input [yellow] 3" xfId="3201"/>
    <cellStyle name="Input [yellow] 4" xfId="3202"/>
    <cellStyle name="Input [yellow] 4 2" xfId="4535"/>
    <cellStyle name="Input [yellow] 5" xfId="3203"/>
    <cellStyle name="Input [yellow] 5 2" xfId="4536"/>
    <cellStyle name="Input [yellow] 6" xfId="3199"/>
    <cellStyle name="Input [yellow] 6 2" xfId="4533"/>
    <cellStyle name="Input [yellow] 7" xfId="4126"/>
    <cellStyle name="Input 10" xfId="775"/>
    <cellStyle name="Input 10 2" xfId="3205"/>
    <cellStyle name="Input 10 2 2" xfId="4046"/>
    <cellStyle name="Input 10 3" xfId="3206"/>
    <cellStyle name="Input 10 3 2" xfId="4045"/>
    <cellStyle name="Input 10 4" xfId="3204"/>
    <cellStyle name="Input 10 4 2" xfId="4255"/>
    <cellStyle name="Input 11" xfId="776"/>
    <cellStyle name="Input 11 2" xfId="3208"/>
    <cellStyle name="Input 11 2 2" xfId="4043"/>
    <cellStyle name="Input 11 3" xfId="3209"/>
    <cellStyle name="Input 11 3 2" xfId="4042"/>
    <cellStyle name="Input 11 4" xfId="3207"/>
    <cellStyle name="Input 11 4 2" xfId="4044"/>
    <cellStyle name="Input 12" xfId="777"/>
    <cellStyle name="Input 12 2" xfId="3211"/>
    <cellStyle name="Input 12 2 2" xfId="4041"/>
    <cellStyle name="Input 12 3" xfId="3212"/>
    <cellStyle name="Input 12 3 2" xfId="4040"/>
    <cellStyle name="Input 12 4" xfId="3210"/>
    <cellStyle name="Input 12 4 2" xfId="4049"/>
    <cellStyle name="Input 13" xfId="778"/>
    <cellStyle name="Input 13 2" xfId="3214"/>
    <cellStyle name="Input 13 2 2" xfId="4038"/>
    <cellStyle name="Input 13 3" xfId="3215"/>
    <cellStyle name="Input 13 3 2" xfId="4037"/>
    <cellStyle name="Input 13 4" xfId="3213"/>
    <cellStyle name="Input 13 4 2" xfId="4039"/>
    <cellStyle name="Input 14" xfId="779"/>
    <cellStyle name="Input 14 2" xfId="3217"/>
    <cellStyle name="Input 14 2 2" xfId="4035"/>
    <cellStyle name="Input 14 3" xfId="3218"/>
    <cellStyle name="Input 14 3 2" xfId="4253"/>
    <cellStyle name="Input 14 4" xfId="3216"/>
    <cellStyle name="Input 14 4 2" xfId="4036"/>
    <cellStyle name="Input 15" xfId="3219"/>
    <cellStyle name="Input 15 2" xfId="4254"/>
    <cellStyle name="Input 16" xfId="3220"/>
    <cellStyle name="Input 16 2" xfId="4034"/>
    <cellStyle name="Input 17" xfId="3221"/>
    <cellStyle name="Input 17 2" xfId="4252"/>
    <cellStyle name="Input 18" xfId="3222"/>
    <cellStyle name="Input 18 2" xfId="4033"/>
    <cellStyle name="Input 19" xfId="3223"/>
    <cellStyle name="Input 19 2" xfId="4032"/>
    <cellStyle name="Input 2" xfId="780"/>
    <cellStyle name="Input 2 2" xfId="3225"/>
    <cellStyle name="Input 2 2 2" xfId="4030"/>
    <cellStyle name="Input 2 3" xfId="3226"/>
    <cellStyle name="Input 2 3 2" xfId="4029"/>
    <cellStyle name="Input 2 4" xfId="3224"/>
    <cellStyle name="Input 2 4 2" xfId="4031"/>
    <cellStyle name="Input 20" xfId="3227"/>
    <cellStyle name="Input 20 2" xfId="4048"/>
    <cellStyle name="Input 21" xfId="3228"/>
    <cellStyle name="Input 21 2" xfId="4028"/>
    <cellStyle name="Input 22" xfId="3229"/>
    <cellStyle name="Input 22 2" xfId="4027"/>
    <cellStyle name="Input 23" xfId="3230"/>
    <cellStyle name="Input 23 2" xfId="4026"/>
    <cellStyle name="Input 24" xfId="3231"/>
    <cellStyle name="Input 24 2" xfId="4025"/>
    <cellStyle name="Input 25" xfId="3232"/>
    <cellStyle name="Input 25 2" xfId="4024"/>
    <cellStyle name="Input 26" xfId="3233"/>
    <cellStyle name="Input 26 2" xfId="4023"/>
    <cellStyle name="Input 27" xfId="3234"/>
    <cellStyle name="Input 27 2" xfId="4022"/>
    <cellStyle name="Input 28" xfId="3235"/>
    <cellStyle name="Input 28 2" xfId="4250"/>
    <cellStyle name="Input 29" xfId="3236"/>
    <cellStyle name="Input 29 2" xfId="4251"/>
    <cellStyle name="Input 3" xfId="781"/>
    <cellStyle name="Input 3 2" xfId="3238"/>
    <cellStyle name="Input 3 2 2" xfId="4249"/>
    <cellStyle name="Input 3 3" xfId="3239"/>
    <cellStyle name="Input 3 3 2" xfId="4020"/>
    <cellStyle name="Input 3 4" xfId="3237"/>
    <cellStyle name="Input 3 4 2" xfId="4021"/>
    <cellStyle name="Input 30" xfId="3240"/>
    <cellStyle name="Input 30 2" xfId="4019"/>
    <cellStyle name="Input 31" xfId="3241"/>
    <cellStyle name="Input 31 2" xfId="4018"/>
    <cellStyle name="Input 32" xfId="3242"/>
    <cellStyle name="Input 32 2" xfId="4017"/>
    <cellStyle name="Input 33" xfId="4177"/>
    <cellStyle name="Input 34" xfId="4175"/>
    <cellStyle name="Input 4" xfId="782"/>
    <cellStyle name="Input 4 2" xfId="3244"/>
    <cellStyle name="Input 4 2 2" xfId="4047"/>
    <cellStyle name="Input 4 3" xfId="3245"/>
    <cellStyle name="Input 4 3 2" xfId="4015"/>
    <cellStyle name="Input 4 4" xfId="3243"/>
    <cellStyle name="Input 4 4 2" xfId="4016"/>
    <cellStyle name="Input 5" xfId="783"/>
    <cellStyle name="Input 5 2" xfId="3247"/>
    <cellStyle name="Input 5 2 2" xfId="4013"/>
    <cellStyle name="Input 5 3" xfId="3248"/>
    <cellStyle name="Input 5 3 2" xfId="4012"/>
    <cellStyle name="Input 5 4" xfId="3246"/>
    <cellStyle name="Input 5 4 2" xfId="4014"/>
    <cellStyle name="Input 6" xfId="784"/>
    <cellStyle name="Input 6 2" xfId="3250"/>
    <cellStyle name="Input 6 2 2" xfId="4010"/>
    <cellStyle name="Input 6 3" xfId="3251"/>
    <cellStyle name="Input 6 3 2" xfId="4009"/>
    <cellStyle name="Input 6 4" xfId="3249"/>
    <cellStyle name="Input 6 4 2" xfId="4011"/>
    <cellStyle name="Input 7" xfId="785"/>
    <cellStyle name="Input 7 2" xfId="3253"/>
    <cellStyle name="Input 7 2 2" xfId="4248"/>
    <cellStyle name="Input 7 3" xfId="3254"/>
    <cellStyle name="Input 7 3 2" xfId="4008"/>
    <cellStyle name="Input 7 4" xfId="3252"/>
    <cellStyle name="Input 7 4 2" xfId="4247"/>
    <cellStyle name="Input 8" xfId="786"/>
    <cellStyle name="Input 8 2" xfId="3256"/>
    <cellStyle name="Input 8 2 2" xfId="4007"/>
    <cellStyle name="Input 8 3" xfId="3257"/>
    <cellStyle name="Input 8 3 2" xfId="4006"/>
    <cellStyle name="Input 8 4" xfId="3255"/>
    <cellStyle name="Input 8 4 2" xfId="4246"/>
    <cellStyle name="Input 9" xfId="787"/>
    <cellStyle name="Input 9 2" xfId="3259"/>
    <cellStyle name="Input 9 2 2" xfId="4004"/>
    <cellStyle name="Input 9 3" xfId="3260"/>
    <cellStyle name="Input 9 3 2" xfId="4003"/>
    <cellStyle name="Input 9 4" xfId="3258"/>
    <cellStyle name="Input 9 4 2" xfId="4005"/>
    <cellStyle name="Integer" xfId="3261"/>
    <cellStyle name="Komma_Europe" xfId="3262"/>
    <cellStyle name="l,Bold&quot;&amp;18BBb_x0001_" xfId="1304"/>
    <cellStyle name="Leadsheet" xfId="788"/>
    <cellStyle name="Leadsheet 2" xfId="3263"/>
    <cellStyle name="Leadsheet 2 2" xfId="4537"/>
    <cellStyle name="LINEAL - Style2" xfId="3264"/>
    <cellStyle name="LINEAL - Style2 2" xfId="4002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 2 2" xfId="4538"/>
    <cellStyle name="M 3" xfId="4199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0 2" xfId="4539"/>
    <cellStyle name="Normal 101" xfId="3303"/>
    <cellStyle name="Normal 101 2" xfId="4540"/>
    <cellStyle name="Normal 102" xfId="3304"/>
    <cellStyle name="Normal 102 2" xfId="4541"/>
    <cellStyle name="Normal 103" xfId="3305"/>
    <cellStyle name="Normal 103 2" xfId="4542"/>
    <cellStyle name="Normal 104" xfId="3306"/>
    <cellStyle name="Normal 104 2" xfId="4543"/>
    <cellStyle name="Normal 105" xfId="3307"/>
    <cellStyle name="Normal 105 2" xfId="4544"/>
    <cellStyle name="Normal 106" xfId="3308"/>
    <cellStyle name="Normal 106 2" xfId="4545"/>
    <cellStyle name="Normal 107" xfId="3309"/>
    <cellStyle name="Normal 107 2" xfId="4546"/>
    <cellStyle name="Normal 108" xfId="3310"/>
    <cellStyle name="Normal 108 2" xfId="4547"/>
    <cellStyle name="Normal 109" xfId="3311"/>
    <cellStyle name="Normal 109 2" xfId="4548"/>
    <cellStyle name="Normal 11" xfId="846"/>
    <cellStyle name="Normal 11 2" xfId="847"/>
    <cellStyle name="Normal 11 3" xfId="3313"/>
    <cellStyle name="Normal 11 4" xfId="3312"/>
    <cellStyle name="Normal 110" xfId="3314"/>
    <cellStyle name="Normal 110 2" xfId="4549"/>
    <cellStyle name="Normal 111" xfId="3315"/>
    <cellStyle name="Normal 111 2" xfId="4550"/>
    <cellStyle name="Normal 112" xfId="3316"/>
    <cellStyle name="Normal 112 2" xfId="4551"/>
    <cellStyle name="Normal 113" xfId="3317"/>
    <cellStyle name="Normal 113 2" xfId="4552"/>
    <cellStyle name="Normal 114" xfId="3318"/>
    <cellStyle name="Normal 114 2" xfId="4553"/>
    <cellStyle name="Normal 115" xfId="3319"/>
    <cellStyle name="Normal 115 2" xfId="4554"/>
    <cellStyle name="Normal 116" xfId="3320"/>
    <cellStyle name="Normal 116 2" xfId="4555"/>
    <cellStyle name="Normal 117" xfId="3321"/>
    <cellStyle name="Normal 117 2" xfId="4556"/>
    <cellStyle name="Normal 118" xfId="3322"/>
    <cellStyle name="Normal 118 2" xfId="4557"/>
    <cellStyle name="Normal 119" xfId="3323"/>
    <cellStyle name="Normal 119 2" xfId="4558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1 2" xfId="4559"/>
    <cellStyle name="Normal 122" xfId="3329"/>
    <cellStyle name="Normal 123" xfId="3330"/>
    <cellStyle name="Normal 124" xfId="2534"/>
    <cellStyle name="Normal 125" xfId="4000"/>
    <cellStyle name="Normal 126" xfId="4673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3 2 2" xfId="4560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2 3 2" xfId="4561"/>
    <cellStyle name="Normal 2 4 3" xfId="3369"/>
    <cellStyle name="Normal 2 4 3 2" xfId="4562"/>
    <cellStyle name="Normal 2 4 4" xfId="3370"/>
    <cellStyle name="Normal 2 4 5" xfId="3366"/>
    <cellStyle name="Normal 2 5" xfId="884"/>
    <cellStyle name="Normal 2 5 2" xfId="3372"/>
    <cellStyle name="Normal 2 5 2 2" xfId="4563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2 2" xfId="4564"/>
    <cellStyle name="Normal 22 3" xfId="3387"/>
    <cellStyle name="Normal 22 4" xfId="412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4 3 2" xfId="4565"/>
    <cellStyle name="Normal 24 4" xfId="420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12 2" xfId="4566"/>
    <cellStyle name="Normal 5 13" xfId="4187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5 2" xfId="4567"/>
    <cellStyle name="Normal 6 6" xfId="3469"/>
    <cellStyle name="Normal 6 7" xfId="4188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4 2" xfId="4568"/>
    <cellStyle name="Normal 8 5" xfId="3501"/>
    <cellStyle name="Normal 8 6" xfId="4189"/>
    <cellStyle name="Normal 80" xfId="3506"/>
    <cellStyle name="Normal 81" xfId="3507"/>
    <cellStyle name="Normal 82" xfId="3508"/>
    <cellStyle name="Normal 82 2" xfId="4569"/>
    <cellStyle name="Normal 83" xfId="3509"/>
    <cellStyle name="Normal 83 2" xfId="4570"/>
    <cellStyle name="Normal 84" xfId="3510"/>
    <cellStyle name="Normal 84 2" xfId="4571"/>
    <cellStyle name="Normal 85" xfId="3511"/>
    <cellStyle name="Normal 85 2" xfId="4572"/>
    <cellStyle name="Normal 86" xfId="3512"/>
    <cellStyle name="Normal 86 2" xfId="4573"/>
    <cellStyle name="Normal 87" xfId="3513"/>
    <cellStyle name="Normal 87 2" xfId="4574"/>
    <cellStyle name="Normal 88" xfId="3514"/>
    <cellStyle name="Normal 88 2" xfId="4575"/>
    <cellStyle name="Normal 89" xfId="3515"/>
    <cellStyle name="Normal 89 2" xfId="4576"/>
    <cellStyle name="Normal 9" xfId="1252"/>
    <cellStyle name="Normal 9 2" xfId="934"/>
    <cellStyle name="Normal 9 2 2" xfId="3516"/>
    <cellStyle name="Normal 9 3" xfId="935"/>
    <cellStyle name="Normal 9 4" xfId="3517"/>
    <cellStyle name="Normal 9 4 2" xfId="4577"/>
    <cellStyle name="Normal 9 5" xfId="4194"/>
    <cellStyle name="Normal 90" xfId="3518"/>
    <cellStyle name="Normal 90 2" xfId="4578"/>
    <cellStyle name="Normal 91" xfId="3519"/>
    <cellStyle name="Normal 91 2" xfId="4579"/>
    <cellStyle name="Normal 92" xfId="3520"/>
    <cellStyle name="Normal 92 2" xfId="4580"/>
    <cellStyle name="Normal 93" xfId="3521"/>
    <cellStyle name="Normal 93 2" xfId="4581"/>
    <cellStyle name="Normal 94" xfId="3522"/>
    <cellStyle name="Normal 94 2" xfId="4582"/>
    <cellStyle name="Normal 95" xfId="3523"/>
    <cellStyle name="Normal 95 2" xfId="4583"/>
    <cellStyle name="Normal 96" xfId="3524"/>
    <cellStyle name="Normal 96 2" xfId="4584"/>
    <cellStyle name="Normal 97" xfId="3525"/>
    <cellStyle name="Normal 97 2" xfId="4585"/>
    <cellStyle name="Normal 98" xfId="3526"/>
    <cellStyle name="Normal 98 2" xfId="4586"/>
    <cellStyle name="Normal 99" xfId="3527"/>
    <cellStyle name="Normal 99 2" xfId="458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7 3" xfId="4191"/>
    <cellStyle name="Note 18" xfId="1251"/>
    <cellStyle name="Note 18 2" xfId="3541"/>
    <cellStyle name="Note 18 3" xfId="4193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5 3" xfId="4128"/>
    <cellStyle name="Note 6" xfId="947"/>
    <cellStyle name="Note 6 2" xfId="3547"/>
    <cellStyle name="Note 6 3" xfId="4129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2 2 2" xfId="4590"/>
    <cellStyle name="oft Excel]_x000d__x000a_Comment=The open=/f lines load custom functions into the Paste Function list._x000d__x000a_Maximized=3_x000d__x000a_Basics=1_x000d__x000a_A 2 2 3" xfId="4132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3 2 2" xfId="4591"/>
    <cellStyle name="oft Excel]_x000d__x000a_Comment=The open=/f lines load custom functions into the Paste Function list._x000d__x000a_Maximized=3_x000d__x000a_Basics=1_x000d__x000a_A 2 3 3" xfId="4133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4 2 2" xfId="4592"/>
    <cellStyle name="oft Excel]_x000d__x000a_Comment=The open=/f lines load custom functions into the Paste Function list._x000d__x000a_Maximized=3_x000d__x000a_Basics=1_x000d__x000a_A 2 4 3" xfId="4134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5 2 2" xfId="4593"/>
    <cellStyle name="oft Excel]_x000d__x000a_Comment=The open=/f lines load custom functions into the Paste Function list._x000d__x000a_Maximized=3_x000d__x000a_Basics=1_x000d__x000a_A 2 5 3" xfId="4135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2 6 2" xfId="4589"/>
    <cellStyle name="oft Excel]_x000d__x000a_Comment=The open=/f lines load custom functions into the Paste Function list._x000d__x000a_Maximized=3_x000d__x000a_Basics=1_x000d__x000a_A 2 7" xfId="4131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3 2 2" xfId="4594"/>
    <cellStyle name="oft Excel]_x000d__x000a_Comment=The open=/f lines load custom functions into the Paste Function list._x000d__x000a_Maximized=3_x000d__x000a_Basics=1_x000d__x000a_A 3 3" xfId="4136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4 2 2" xfId="4595"/>
    <cellStyle name="oft Excel]_x000d__x000a_Comment=The open=/f lines load custom functions into the Paste Function list._x000d__x000a_Maximized=3_x000d__x000a_Basics=1_x000d__x000a_A 4 3" xfId="4137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5 2 2" xfId="4596"/>
    <cellStyle name="oft Excel]_x000d__x000a_Comment=The open=/f lines load custom functions into the Paste Function list._x000d__x000a_Maximized=3_x000d__x000a_Basics=1_x000d__x000a_A 5 3" xfId="4138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6 2 2" xfId="4597"/>
    <cellStyle name="oft Excel]_x000d__x000a_Comment=The open=/f lines load custom functions into the Paste Function list._x000d__x000a_Maximized=3_x000d__x000a_Basics=1_x000d__x000a_A 6 3" xfId="4139"/>
    <cellStyle name="oft Excel]_x000d__x000a_Comment=The open=/f lines load custom functions into the Paste Function list._x000d__x000a_Maximized=3_x000d__x000a_Basics=1_x000d__x000a_A 7" xfId="3553"/>
    <cellStyle name="oft Excel]_x000d__x000a_Comment=The open=/f lines load custom functions into the Paste Function list._x000d__x000a_Maximized=3_x000d__x000a_Basics=1_x000d__x000a_A 7 2" xfId="4588"/>
    <cellStyle name="oft Excel]_x000d__x000a_Comment=The open=/f lines load custom functions into the Paste Function list._x000d__x000a_Maximized=3_x000d__x000a_Basics=1_x000d__x000a_A 8" xfId="4130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cdos 2 2" xfId="4598"/>
    <cellStyle name="pcdos 3" xfId="4200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8 4" xfId="4204"/>
    <cellStyle name="Percent 19" xfId="1466"/>
    <cellStyle name="Percent 19 2" xfId="3606"/>
    <cellStyle name="Percent 19 3" xfId="3605"/>
    <cellStyle name="Percent 19 4" xfId="4223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 9 3" xfId="4224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ate 2 2" xfId="467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andardInput 2" xfId="4599"/>
    <cellStyle name="Style 1" xfId="1104"/>
    <cellStyle name="Style 1 2" xfId="3759"/>
    <cellStyle name="Style 1 3" xfId="3758"/>
    <cellStyle name="Style 1 3 2" xfId="4600"/>
    <cellStyle name="Style 2" xfId="1337"/>
    <cellStyle name="Style 2 2" xfId="3761"/>
    <cellStyle name="Style 2 3" xfId="3760"/>
    <cellStyle name="Style 2 3 2" xfId="4601"/>
    <cellStyle name="Style 3" xfId="3762"/>
    <cellStyle name="Style 3 2" xfId="4602"/>
    <cellStyle name="Style 4" xfId="3763"/>
    <cellStyle name="Style 4 2" xfId="460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2 2 2" xfId="4605"/>
    <cellStyle name="Table 3" xfId="1491"/>
    <cellStyle name="Table 3 2" xfId="3770"/>
    <cellStyle name="Table 3 2 2" xfId="4606"/>
    <cellStyle name="Table 4" xfId="1492"/>
    <cellStyle name="Table 4 2" xfId="3771"/>
    <cellStyle name="Table 4 2 2" xfId="4607"/>
    <cellStyle name="Table 5" xfId="3768"/>
    <cellStyle name="Table 5 2" xfId="4604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e 2 2" xfId="4608"/>
    <cellStyle name="Value 3" xfId="4201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YY.MM 2 2" xfId="4675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[0] 2" xfId="4609"/>
    <cellStyle name="เครื่องหมายจุลภาค 10" xfId="1148"/>
    <cellStyle name="เครื่องหมายจุลภาค 10 2" xfId="3832"/>
    <cellStyle name="เครื่องหมายจุลภาค 10 2 2" xfId="4610"/>
    <cellStyle name="เครื่องหมายจุลภาค 10 3" xfId="4140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1 3 2" xfId="4611"/>
    <cellStyle name="เครื่องหมายจุลภาค 11 4" xfId="4225"/>
    <cellStyle name="เครื่องหมายจุลภาค 12" xfId="1503"/>
    <cellStyle name="เครื่องหมายจุลภาค 12 2" xfId="3834"/>
    <cellStyle name="เครื่องหมายจุลภาค 12 2 2" xfId="4612"/>
    <cellStyle name="เครื่องหมายจุลภาค 12 3" xfId="4226"/>
    <cellStyle name="เครื่องหมายจุลภาค 13" xfId="1504"/>
    <cellStyle name="เครื่องหมายจุลภาค 13 2" xfId="3835"/>
    <cellStyle name="เครื่องหมายจุลภาค 13 2 2" xfId="4613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2 2 2" xfId="4615"/>
    <cellStyle name="เครื่องหมายจุลภาค 14 2 3" xfId="4228"/>
    <cellStyle name="เครื่องหมายจุลภาค 14 3" xfId="3836"/>
    <cellStyle name="เครื่องหมายจุลภาค 14 3 2" xfId="4614"/>
    <cellStyle name="เครื่องหมายจุลภาค 14 4" xfId="4227"/>
    <cellStyle name="เครื่องหมายจุลภาค 15" xfId="1507"/>
    <cellStyle name="เครื่องหมายจุลภาค 15 2" xfId="3838"/>
    <cellStyle name="เครื่องหมายจุลภาค 15 2 2" xfId="4616"/>
    <cellStyle name="เครื่องหมายจุลภาค 15 3" xfId="4229"/>
    <cellStyle name="เครื่องหมายจุลภาค 16" xfId="1508"/>
    <cellStyle name="เครื่องหมายจุลภาค 16 2" xfId="3839"/>
    <cellStyle name="เครื่องหมายจุลภาค 16 2 2" xfId="4617"/>
    <cellStyle name="เครื่องหมายจุลภาค 16 3" xfId="4230"/>
    <cellStyle name="เครื่องหมายจุลภาค 17" xfId="1509"/>
    <cellStyle name="เครื่องหมายจุลภาค 17 2" xfId="3840"/>
    <cellStyle name="เครื่องหมายจุลภาค 17 2 2" xfId="4618"/>
    <cellStyle name="เครื่องหมายจุลภาค 17 3" xfId="4231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2 2" xfId="4620"/>
    <cellStyle name="เครื่องหมายจุลภาค 2 2 3" xfId="3844"/>
    <cellStyle name="เครื่องหมายจุลภาค 2 2 3 2" xfId="4621"/>
    <cellStyle name="เครื่องหมายจุลภาค 2 2 4" xfId="3842"/>
    <cellStyle name="เครื่องหมายจุลภาค 2 2 4 2" xfId="4619"/>
    <cellStyle name="เครื่องหมายจุลภาค 2 2 5" xfId="4142"/>
    <cellStyle name="เครื่องหมายจุลภาค 2 3" xfId="1151"/>
    <cellStyle name="เครื่องหมายจุลภาค 2 3 2" xfId="3846"/>
    <cellStyle name="เครื่องหมายจุลภาค 2 3 2 2" xfId="4623"/>
    <cellStyle name="เครื่องหมายจุลภาค 2 3 3" xfId="3845"/>
    <cellStyle name="เครื่องหมายจุลภาค 2 3 3 2" xfId="4622"/>
    <cellStyle name="เครื่องหมายจุลภาค 2 3 4" xfId="4143"/>
    <cellStyle name="เครื่องหมายจุลภาค 2 4" xfId="1152"/>
    <cellStyle name="เครื่องหมายจุลภาค 2 4 2" xfId="3848"/>
    <cellStyle name="เครื่องหมายจุลภาค 2 4 2 2" xfId="4624"/>
    <cellStyle name="เครื่องหมายจุลภาค 2 4 3" xfId="3847"/>
    <cellStyle name="เครื่องหมายจุลภาค 2 4 4" xfId="4144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2 2 2" xfId="4626"/>
    <cellStyle name="เครื่องหมายจุลภาค 2 5 2 3" xfId="4146"/>
    <cellStyle name="เครื่องหมายจุลภาค 2 5 3" xfId="3849"/>
    <cellStyle name="เครื่องหมายจุลภาค 2 5 3 2" xfId="4625"/>
    <cellStyle name="เครื่องหมายจุลภาค 2 5 4" xfId="4145"/>
    <cellStyle name="เครื่องหมายจุลภาค 2 6" xfId="3851"/>
    <cellStyle name="เครื่องหมายจุลภาค 2 6 2" xfId="4627"/>
    <cellStyle name="เครื่องหมายจุลภาค 2 7" xfId="3841"/>
    <cellStyle name="เครื่องหมายจุลภาค 2 8" xfId="41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1 2 2" xfId="4628"/>
    <cellStyle name="เครื่องหมายจุลภาค 21 3" xfId="4232"/>
    <cellStyle name="เครื่องหมายจุลภาค 22" xfId="1514"/>
    <cellStyle name="เครื่องหมายจุลภาค 22 2" xfId="3853"/>
    <cellStyle name="เครื่องหมายจุลภาค 22 2 2" xfId="4629"/>
    <cellStyle name="เครื่องหมายจุลภาค 22 3" xfId="4233"/>
    <cellStyle name="เครื่องหมายจุลภาค 23" xfId="1515"/>
    <cellStyle name="เครื่องหมายจุลภาค 23 2" xfId="3854"/>
    <cellStyle name="เครื่องหมายจุลภาค 23 2 2" xfId="4630"/>
    <cellStyle name="เครื่องหมายจุลภาค 23 3" xfId="423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29 2 2" xfId="4631"/>
    <cellStyle name="เครื่องหมายจุลภาค 29 3" xfId="423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2 2 2" xfId="4634"/>
    <cellStyle name="เครื่องหมายจุลภาค 3 2 2 3" xfId="4149"/>
    <cellStyle name="เครื่องหมายจุลภาค 3 2 3" xfId="3859"/>
    <cellStyle name="เครื่องหมายจุลภาค 3 2 3 2" xfId="4635"/>
    <cellStyle name="เครื่องหมายจุลภาค 3 2 4" xfId="3857"/>
    <cellStyle name="เครื่องหมายจุลภาค 3 2 4 2" xfId="4633"/>
    <cellStyle name="เครื่องหมายจุลภาค 3 2 5" xfId="4148"/>
    <cellStyle name="เครื่องหมายจุลภาค 3 3" xfId="1522"/>
    <cellStyle name="เครื่องหมายจุลภาค 3 3 2" xfId="3861"/>
    <cellStyle name="เครื่องหมายจุลภาค 3 3 2 2" xfId="4636"/>
    <cellStyle name="เครื่องหมายจุลภาค 3 3 3" xfId="3860"/>
    <cellStyle name="เครื่องหมายจุลภาค 3 3 4" xfId="4236"/>
    <cellStyle name="เครื่องหมายจุลภาค 3 4" xfId="1523"/>
    <cellStyle name="เครื่องหมายจุลภาค 3 4 2" xfId="3862"/>
    <cellStyle name="เครื่องหมายจุลภาค 3 4 2 2" xfId="4637"/>
    <cellStyle name="เครื่องหมายจุลภาค 3 4 3" xfId="4237"/>
    <cellStyle name="เครื่องหมายจุลภาค 3 5" xfId="3863"/>
    <cellStyle name="เครื่องหมายจุลภาค 3 5 2" xfId="4638"/>
    <cellStyle name="เครื่องหมายจุลภาค 3 6" xfId="3856"/>
    <cellStyle name="เครื่องหมายจุลภาค 3 6 2" xfId="4632"/>
    <cellStyle name="เครื่องหมายจุลภาค 3 7" xfId="4147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2 2" xfId="4640"/>
    <cellStyle name="เครื่องหมายจุลภาค 4 2 3" xfId="3865"/>
    <cellStyle name="เครื่องหมายจุลภาค 4 2 4" xfId="4151"/>
    <cellStyle name="เครื่องหมายจุลภาค 4 3" xfId="1534"/>
    <cellStyle name="เครื่องหมายจุลภาค 4 4" xfId="3867"/>
    <cellStyle name="เครื่องหมายจุลภาค 4 4 2" xfId="4641"/>
    <cellStyle name="เครื่องหมายจุลภาค 4 5" xfId="3864"/>
    <cellStyle name="เครื่องหมายจุลภาค 4 5 2" xfId="4639"/>
    <cellStyle name="เครื่องหมายจุลภาค 4 6" xfId="4150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3 2 2" xfId="4642"/>
    <cellStyle name="เครื่องหมายจุลภาค 43 3" xfId="4238"/>
    <cellStyle name="เครื่องหมายจุลภาค 44" xfId="1540"/>
    <cellStyle name="เครื่องหมายจุลภาค 44 2" xfId="3869"/>
    <cellStyle name="เครื่องหมายจุลภาค 44 2 2" xfId="4643"/>
    <cellStyle name="เครื่องหมายจุลภาค 44 3" xfId="4239"/>
    <cellStyle name="เครื่องหมายจุลภาค 45" xfId="1541"/>
    <cellStyle name="เครื่องหมายจุลภาค 45 2" xfId="3870"/>
    <cellStyle name="เครื่องหมายจุลภาค 45 2 2" xfId="4644"/>
    <cellStyle name="เครื่องหมายจุลภาค 45 3" xfId="4240"/>
    <cellStyle name="เครื่องหมายจุลภาค 46" xfId="1542"/>
    <cellStyle name="เครื่องหมายจุลภาค 46 2" xfId="3871"/>
    <cellStyle name="เครื่องหมายจุลภาค 46 2 2" xfId="4645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2 2" xfId="4647"/>
    <cellStyle name="เครื่องหมายจุลภาค 5 2 3" xfId="3873"/>
    <cellStyle name="เครื่องหมายจุลภาค 5 2 4" xfId="4153"/>
    <cellStyle name="เครื่องหมายจุลภาค 5 3" xfId="3875"/>
    <cellStyle name="เครื่องหมายจุลภาค 5 3 2" xfId="4648"/>
    <cellStyle name="เครื่องหมายจุลภาค 5 4" xfId="3872"/>
    <cellStyle name="เครื่องหมายจุลภาค 5 4 2" xfId="4646"/>
    <cellStyle name="เครื่องหมายจุลภาค 5 5" xfId="415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10 2" xfId="4649"/>
    <cellStyle name="เครื่องหมายจุลภาค 6 11" xfId="4154"/>
    <cellStyle name="เครื่องหมายจุลภาค 6 2" xfId="1166"/>
    <cellStyle name="เครื่องหมายจุลภาค 6 2 2" xfId="3877"/>
    <cellStyle name="เครื่องหมายจุลภาค 6 2 2 2" xfId="4650"/>
    <cellStyle name="เครื่องหมายจุลภาค 6 2 3" xfId="4155"/>
    <cellStyle name="เครื่องหมายจุลภาค 6 3" xfId="1167"/>
    <cellStyle name="เครื่องหมายจุลภาค 6 3 2" xfId="3878"/>
    <cellStyle name="เครื่องหมายจุลภาค 6 3 2 2" xfId="4651"/>
    <cellStyle name="เครื่องหมายจุลภาค 6 3 3" xfId="4156"/>
    <cellStyle name="เครื่องหมายจุลภาค 6 4" xfId="1168"/>
    <cellStyle name="เครื่องหมายจุลภาค 6 4 2" xfId="3879"/>
    <cellStyle name="เครื่องหมายจุลภาค 6 4 2 2" xfId="4652"/>
    <cellStyle name="เครื่องหมายจุลภาค 6 4 3" xfId="4157"/>
    <cellStyle name="เครื่องหมายจุลภาค 6 5" xfId="1169"/>
    <cellStyle name="เครื่องหมายจุลภาค 6 5 2" xfId="3880"/>
    <cellStyle name="เครื่องหมายจุลภาค 6 5 2 2" xfId="4653"/>
    <cellStyle name="เครื่องหมายจุลภาค 6 5 3" xfId="4158"/>
    <cellStyle name="เครื่องหมายจุลภาค 6 6" xfId="1170"/>
    <cellStyle name="เครื่องหมายจุลภาค 6 6 2" xfId="3881"/>
    <cellStyle name="เครื่องหมายจุลภาค 6 6 2 2" xfId="4654"/>
    <cellStyle name="เครื่องหมายจุลภาค 6 6 3" xfId="4159"/>
    <cellStyle name="เครื่องหมายจุลภาค 6 7" xfId="1171"/>
    <cellStyle name="เครื่องหมายจุลภาค 6 7 2" xfId="3882"/>
    <cellStyle name="เครื่องหมายจุลภาค 6 7 2 2" xfId="4655"/>
    <cellStyle name="เครื่องหมายจุลภาค 6 7 3" xfId="4160"/>
    <cellStyle name="เครื่องหมายจุลภาค 6 8" xfId="1172"/>
    <cellStyle name="เครื่องหมายจุลภาค 6 8 2" xfId="3883"/>
    <cellStyle name="เครื่องหมายจุลภาค 6 8 2 2" xfId="4656"/>
    <cellStyle name="เครื่องหมายจุลภาค 6 8 3" xfId="4161"/>
    <cellStyle name="เครื่องหมายจุลภาค 6 9" xfId="1173"/>
    <cellStyle name="เครื่องหมายจุลภาค 6 9 2" xfId="3884"/>
    <cellStyle name="เครื่องหมายจุลภาค 6 9 2 2" xfId="4657"/>
    <cellStyle name="เครื่องหมายจุลภาค 6 9 3" xfId="4162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2 2 2" xfId="4659"/>
    <cellStyle name="เครื่องหมายจุลภาค 7 2 3" xfId="4164"/>
    <cellStyle name="เครื่องหมายจุลภาค 7 3" xfId="3885"/>
    <cellStyle name="เครื่องหมายจุลภาค 7 3 2" xfId="4658"/>
    <cellStyle name="เครื่องหมายจุลภาค 7 4" xfId="4163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0 2 2" xfId="4661"/>
    <cellStyle name="เครื่องหมายจุลภาค 8 10 3" xfId="4166"/>
    <cellStyle name="เครื่องหมายจุลภาค 8 11" xfId="3887"/>
    <cellStyle name="เครื่องหมายจุลภาค 8 11 2" xfId="4660"/>
    <cellStyle name="เครื่องหมายจุลภาค 8 12" xfId="4165"/>
    <cellStyle name="เครื่องหมายจุลภาค 8 2" xfId="1179"/>
    <cellStyle name="เครื่องหมายจุลภาค 8 2 2" xfId="3889"/>
    <cellStyle name="เครื่องหมายจุลภาค 8 2 2 2" xfId="4662"/>
    <cellStyle name="เครื่องหมายจุลภาค 8 2 3" xfId="4167"/>
    <cellStyle name="เครื่องหมายจุลภาค 8 3" xfId="1180"/>
    <cellStyle name="เครื่องหมายจุลภาค 8 3 2" xfId="3890"/>
    <cellStyle name="เครื่องหมายจุลภาค 8 3 2 2" xfId="4663"/>
    <cellStyle name="เครื่องหมายจุลภาค 8 3 3" xfId="4168"/>
    <cellStyle name="เครื่องหมายจุลภาค 8 4" xfId="1181"/>
    <cellStyle name="เครื่องหมายจุลภาค 8 4 2" xfId="3891"/>
    <cellStyle name="เครื่องหมายจุลภาค 8 4 2 2" xfId="4664"/>
    <cellStyle name="เครื่องหมายจุลภาค 8 4 3" xfId="4169"/>
    <cellStyle name="เครื่องหมายจุลภาค 8 5" xfId="1182"/>
    <cellStyle name="เครื่องหมายจุลภาค 8 5 2" xfId="3892"/>
    <cellStyle name="เครื่องหมายจุลภาค 8 5 2 2" xfId="4665"/>
    <cellStyle name="เครื่องหมายจุลภาค 8 5 3" xfId="4170"/>
    <cellStyle name="เครื่องหมายจุลภาค 8 6" xfId="1183"/>
    <cellStyle name="เครื่องหมายจุลภาค 8 6 2" xfId="3893"/>
    <cellStyle name="เครื่องหมายจุลภาค 8 6 2 2" xfId="4666"/>
    <cellStyle name="เครื่องหมายจุลภาค 8 6 3" xfId="4171"/>
    <cellStyle name="เครื่องหมายจุลภาค 8 7" xfId="1184"/>
    <cellStyle name="เครื่องหมายจุลภาค 8 7 2" xfId="3894"/>
    <cellStyle name="เครื่องหมายจุลภาค 8 7 2 2" xfId="4667"/>
    <cellStyle name="เครื่องหมายจุลภาค 8 7 3" xfId="4172"/>
    <cellStyle name="เครื่องหมายจุลภาค 8 8" xfId="1185"/>
    <cellStyle name="เครื่องหมายจุลภาค 8 8 2" xfId="3895"/>
    <cellStyle name="เครื่องหมายจุลภาค 8 8 2 2" xfId="4668"/>
    <cellStyle name="เครื่องหมายจุลภาค 8 8 3" xfId="4173"/>
    <cellStyle name="เครื่องหมายจุลภาค 8 9" xfId="1186"/>
    <cellStyle name="เครื่องหมายจุลภาค 8 9 2" xfId="3896"/>
    <cellStyle name="เครื่องหมายจุลภาค 8 9 2 2" xfId="4669"/>
    <cellStyle name="เครื่องหมายจุลภาค 8 9 3" xfId="4174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[0] 2" xfId="4670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การคำนวณ 2 2" xfId="4676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้อนค่า 2 2" xfId="4677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11" xfId="4178"/>
    <cellStyle name="หมายเหตุ 2" xfId="1232"/>
    <cellStyle name="หมายเหตุ 2 2" xfId="3972"/>
    <cellStyle name="หมายเหตุ 2 3" xfId="3971"/>
    <cellStyle name="หมายเหตุ 2 4" xfId="4179"/>
    <cellStyle name="หมายเหตุ 3" xfId="1233"/>
    <cellStyle name="หมายเหตุ 3 2" xfId="3973"/>
    <cellStyle name="หมายเหตุ 3 3" xfId="4180"/>
    <cellStyle name="หมายเหตุ 4" xfId="1234"/>
    <cellStyle name="หมายเหตุ 4 2" xfId="3974"/>
    <cellStyle name="หมายเหตุ 4 3" xfId="4181"/>
    <cellStyle name="หมายเหตุ 5" xfId="1235"/>
    <cellStyle name="หมายเหตุ 5 2" xfId="3975"/>
    <cellStyle name="หมายเหตุ 5 3" xfId="4182"/>
    <cellStyle name="หมายเหตุ 6" xfId="1236"/>
    <cellStyle name="หมายเหตุ 6 2" xfId="3976"/>
    <cellStyle name="หมายเหตุ 6 3" xfId="4183"/>
    <cellStyle name="หมายเหตุ 7" xfId="1237"/>
    <cellStyle name="หมายเหตุ 7 2" xfId="3977"/>
    <cellStyle name="หมายเหตุ 7 3" xfId="4184"/>
    <cellStyle name="หมายเหตุ 8" xfId="1238"/>
    <cellStyle name="หมายเหตุ 8 2" xfId="3978"/>
    <cellStyle name="หมายเหตุ 8 3" xfId="4185"/>
    <cellStyle name="หมายเหตุ 9" xfId="1239"/>
    <cellStyle name="หมายเหตุ 9 2" xfId="3979"/>
    <cellStyle name="หมายเหตุ 9 3" xfId="4186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 2" xfId="4671"/>
    <cellStyle name="_x001d_๐9_x000c_$_x0009__x000d__x0017_U_x0001_๘_x0004_–_x0006__x0007__x0001__x0001_" xfId="3986"/>
    <cellStyle name="_x001d_๐9_x000c_$_x0009__x000d__x0017_U_x0001_๘_x0004_–_x0006__x0007__x0001__x0001_ 2" xfId="4672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40E0E8"/>
      <color rgb="FFFF0000"/>
      <color rgb="FF0000FF"/>
      <color rgb="FFCCFFFF"/>
      <color rgb="FFFFFF99"/>
      <color rgb="FFFF66CC"/>
      <color rgb="FFFF99FF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>
        <row r="5">
          <cell r="A5" t="str">
            <v>2GS003</v>
          </cell>
        </row>
      </sheetData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  <sheetName val="เงินกู้ธนชาติ"/>
      <sheetName val="เงินกู้ MG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  <sheetName val="NARRATIVE"/>
      <sheetName val="WP-TOT Ye'57 (รายได้)"/>
      <sheetName val="รายได้_Interim"/>
      <sheetName val="TOT-ค่าคอม"/>
      <sheetName val="TOT-ต้นทุน"/>
      <sheetName val="PROCEDURE"/>
      <sheetName val="WP-TOT Ye'60 (รายได้)"/>
      <sheetName val="WP-TOT Ye'60 (ต้นทุน)"/>
      <sheetName val="HK"/>
      <sheetName val="HK (แปลงอัตราแลกเปลี่ยน)"/>
      <sheetName val="Conso (2)"/>
      <sheetName val="Conso (3)"/>
      <sheetName val="วางค่า"/>
      <sheetName val="cal (2)"/>
      <sheetName val="AA-1"/>
      <sheetName val="FORMC94"/>
      <sheetName val="PortSTDSave"/>
      <sheetName val="DATE"/>
      <sheetName val="TBA"/>
      <sheetName val="criteria"/>
      <sheetName val="LTX"/>
      <sheetName val="AM_COST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M MM"/>
      <sheetName val="10"/>
      <sheetName val="30a"/>
      <sheetName val="30-Note"/>
      <sheetName val="U-2"/>
      <sheetName val="Actual-Monthly"/>
      <sheetName val="Actual-ＹＴＤ"/>
      <sheetName val="Budget-Monthly"/>
      <sheetName val="Budget-YTD"/>
      <sheetName val="Age311299TESP"/>
      <sheetName val="P4DDBFTESP"/>
      <sheetName val="IntDec00TespM&amp;B"/>
      <sheetName val="FF_2"/>
      <sheetName val="BS(old format)"/>
      <sheetName val="new product"/>
      <sheetName val="INVEN-SHT"/>
      <sheetName val="BOM"/>
      <sheetName val="R&amp;D変換サブ"/>
      <sheetName val="TB2009"/>
      <sheetName val="CA"/>
      <sheetName val="dBase"/>
      <sheetName val="Sale 0502"/>
      <sheetName val="AFA"/>
      <sheetName val="U-2.1"/>
      <sheetName val="RSS9801"/>
      <sheetName val="Sale 0404"/>
      <sheetName val="งบทดลอง - ต.ค.2547"/>
      <sheetName val="Trial Balance"/>
      <sheetName val="ภาคการขายวิศวกรรม_Weekly"/>
      <sheetName val="ภาคการขายโฆษณาNBT_Weekly"/>
      <sheetName val="[K3_MSCF.XLS]_Users_yuthadet__2"/>
      <sheetName val="[K3_MSCF.XLS]_C_Users_yuthade_2"/>
      <sheetName val="bblยังไม่จ่าย"/>
      <sheetName val="11922"/>
      <sheetName val="MS Box"/>
      <sheetName val="RATE"/>
      <sheetName val="group"/>
      <sheetName val="Vat7% ภายในเดือน_Junต้นฉบับ"/>
      <sheetName val="DEP12"/>
      <sheetName val="Sale 0408"/>
      <sheetName val="Sale 0407"/>
      <sheetName val="FS"/>
      <sheetName val="Details"/>
      <sheetName val="description"/>
      <sheetName val="LC _ TR Listing"/>
      <sheetName val="Weights"/>
      <sheetName val="Company Info"/>
      <sheetName val="CA Comp"/>
      <sheetName val="BAL42"/>
      <sheetName val="สำนักงาน"/>
      <sheetName val="Machine2,3'04"/>
      <sheetName val="U4-Recruitment"/>
      <sheetName val="addl cost"/>
      <sheetName val="accumdeprn"/>
      <sheetName val="tax-ss"/>
      <sheetName val="BSI"/>
      <sheetName val="StandingData"/>
      <sheetName val="FF_21_a_"/>
      <sheetName val="Sale 0501"/>
      <sheetName val="Detail รายบุคคลปี 58"/>
      <sheetName val="Cum.91-93"/>
      <sheetName val="Dec 94"/>
      <sheetName val="Expense Summary"/>
      <sheetName val="FF-1"/>
      <sheetName val="MFA"/>
      <sheetName val="Sale0403"/>
      <sheetName val="BS"/>
      <sheetName val="Rates"/>
      <sheetName val="SCB 1 - Current"/>
      <sheetName val="SCB 2 - Current"/>
      <sheetName val="movementไทยเครดิต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17"/>
  <sheetViews>
    <sheetView tabSelected="1" view="pageBreakPreview" zoomScale="85" zoomScaleNormal="95" zoomScaleSheetLayoutView="85" workbookViewId="0"/>
  </sheetViews>
  <sheetFormatPr defaultColWidth="10.140625" defaultRowHeight="21.75"/>
  <cols>
    <col min="1" max="4" width="2.7109375" style="124" customWidth="1"/>
    <col min="5" max="8" width="9.140625" style="124" customWidth="1"/>
    <col min="9" max="9" width="8.7109375" style="125" customWidth="1"/>
    <col min="10" max="10" width="0.85546875" style="124" customWidth="1"/>
    <col min="11" max="11" width="15.42578125" style="124" customWidth="1"/>
    <col min="12" max="12" width="0.85546875" style="124" customWidth="1"/>
    <col min="13" max="13" width="15.42578125" style="34" customWidth="1"/>
    <col min="14" max="14" width="0.85546875" style="124" customWidth="1"/>
    <col min="15" max="15" width="15.42578125" style="124" customWidth="1"/>
    <col min="16" max="16" width="1.42578125" style="124" customWidth="1"/>
    <col min="17" max="17" width="15.42578125" style="124" customWidth="1"/>
    <col min="18" max="18" width="0.85546875" style="124" customWidth="1"/>
    <col min="19" max="177" width="10.140625" style="124"/>
    <col min="178" max="178" width="3" style="124" customWidth="1"/>
    <col min="179" max="179" width="2.140625" style="124" customWidth="1"/>
    <col min="180" max="180" width="39.42578125" style="124" customWidth="1"/>
    <col min="181" max="181" width="0.85546875" style="124" customWidth="1"/>
    <col min="182" max="182" width="7.28515625" style="124" customWidth="1"/>
    <col min="183" max="183" width="0.7109375" style="124" customWidth="1"/>
    <col min="184" max="184" width="16.85546875" style="124" customWidth="1"/>
    <col min="185" max="185" width="0.7109375" style="124" customWidth="1"/>
    <col min="186" max="186" width="17.28515625" style="124" customWidth="1"/>
    <col min="187" max="187" width="1.140625" style="124" customWidth="1"/>
    <col min="188" max="188" width="15.28515625" style="124" customWidth="1"/>
    <col min="189" max="189" width="0.7109375" style="124" customWidth="1"/>
    <col min="190" max="190" width="16.7109375" style="124" customWidth="1"/>
    <col min="191" max="191" width="0.7109375" style="124" customWidth="1"/>
    <col min="192" max="192" width="17.42578125" style="124" customWidth="1"/>
    <col min="193" max="193" width="0.7109375" style="124" customWidth="1"/>
    <col min="194" max="194" width="15.28515625" style="124" customWidth="1"/>
    <col min="195" max="195" width="4.140625" style="124" customWidth="1"/>
    <col min="196" max="197" width="0" style="124" hidden="1" customWidth="1"/>
    <col min="198" max="433" width="10.140625" style="124"/>
    <col min="434" max="434" width="3" style="124" customWidth="1"/>
    <col min="435" max="435" width="2.140625" style="124" customWidth="1"/>
    <col min="436" max="436" width="39.42578125" style="124" customWidth="1"/>
    <col min="437" max="437" width="0.85546875" style="124" customWidth="1"/>
    <col min="438" max="438" width="7.28515625" style="124" customWidth="1"/>
    <col min="439" max="439" width="0.7109375" style="124" customWidth="1"/>
    <col min="440" max="440" width="16.85546875" style="124" customWidth="1"/>
    <col min="441" max="441" width="0.7109375" style="124" customWidth="1"/>
    <col min="442" max="442" width="17.28515625" style="124" customWidth="1"/>
    <col min="443" max="443" width="1.140625" style="124" customWidth="1"/>
    <col min="444" max="444" width="15.28515625" style="124" customWidth="1"/>
    <col min="445" max="445" width="0.7109375" style="124" customWidth="1"/>
    <col min="446" max="446" width="16.7109375" style="124" customWidth="1"/>
    <col min="447" max="447" width="0.7109375" style="124" customWidth="1"/>
    <col min="448" max="448" width="17.42578125" style="124" customWidth="1"/>
    <col min="449" max="449" width="0.7109375" style="124" customWidth="1"/>
    <col min="450" max="450" width="15.28515625" style="124" customWidth="1"/>
    <col min="451" max="451" width="4.140625" style="124" customWidth="1"/>
    <col min="452" max="453" width="0" style="124" hidden="1" customWidth="1"/>
    <col min="454" max="689" width="10.140625" style="124"/>
    <col min="690" max="690" width="3" style="124" customWidth="1"/>
    <col min="691" max="691" width="2.140625" style="124" customWidth="1"/>
    <col min="692" max="692" width="39.42578125" style="124" customWidth="1"/>
    <col min="693" max="693" width="0.85546875" style="124" customWidth="1"/>
    <col min="694" max="694" width="7.28515625" style="124" customWidth="1"/>
    <col min="695" max="695" width="0.7109375" style="124" customWidth="1"/>
    <col min="696" max="696" width="16.85546875" style="124" customWidth="1"/>
    <col min="697" max="697" width="0.7109375" style="124" customWidth="1"/>
    <col min="698" max="698" width="17.28515625" style="124" customWidth="1"/>
    <col min="699" max="699" width="1.140625" style="124" customWidth="1"/>
    <col min="700" max="700" width="15.28515625" style="124" customWidth="1"/>
    <col min="701" max="701" width="0.7109375" style="124" customWidth="1"/>
    <col min="702" max="702" width="16.7109375" style="124" customWidth="1"/>
    <col min="703" max="703" width="0.7109375" style="124" customWidth="1"/>
    <col min="704" max="704" width="17.42578125" style="124" customWidth="1"/>
    <col min="705" max="705" width="0.7109375" style="124" customWidth="1"/>
    <col min="706" max="706" width="15.28515625" style="124" customWidth="1"/>
    <col min="707" max="707" width="4.140625" style="124" customWidth="1"/>
    <col min="708" max="709" width="0" style="124" hidden="1" customWidth="1"/>
    <col min="710" max="945" width="10.140625" style="124"/>
    <col min="946" max="946" width="3" style="124" customWidth="1"/>
    <col min="947" max="947" width="2.140625" style="124" customWidth="1"/>
    <col min="948" max="948" width="39.42578125" style="124" customWidth="1"/>
    <col min="949" max="949" width="0.85546875" style="124" customWidth="1"/>
    <col min="950" max="950" width="7.28515625" style="124" customWidth="1"/>
    <col min="951" max="951" width="0.7109375" style="124" customWidth="1"/>
    <col min="952" max="952" width="16.85546875" style="124" customWidth="1"/>
    <col min="953" max="953" width="0.7109375" style="124" customWidth="1"/>
    <col min="954" max="954" width="17.28515625" style="124" customWidth="1"/>
    <col min="955" max="955" width="1.140625" style="124" customWidth="1"/>
    <col min="956" max="956" width="15.28515625" style="124" customWidth="1"/>
    <col min="957" max="957" width="0.7109375" style="124" customWidth="1"/>
    <col min="958" max="958" width="16.7109375" style="124" customWidth="1"/>
    <col min="959" max="959" width="0.7109375" style="124" customWidth="1"/>
    <col min="960" max="960" width="17.42578125" style="124" customWidth="1"/>
    <col min="961" max="961" width="0.7109375" style="124" customWidth="1"/>
    <col min="962" max="962" width="15.28515625" style="124" customWidth="1"/>
    <col min="963" max="963" width="4.140625" style="124" customWidth="1"/>
    <col min="964" max="965" width="0" style="124" hidden="1" customWidth="1"/>
    <col min="966" max="1201" width="10.140625" style="124"/>
    <col min="1202" max="1202" width="3" style="124" customWidth="1"/>
    <col min="1203" max="1203" width="2.140625" style="124" customWidth="1"/>
    <col min="1204" max="1204" width="39.42578125" style="124" customWidth="1"/>
    <col min="1205" max="1205" width="0.85546875" style="124" customWidth="1"/>
    <col min="1206" max="1206" width="7.28515625" style="124" customWidth="1"/>
    <col min="1207" max="1207" width="0.7109375" style="124" customWidth="1"/>
    <col min="1208" max="1208" width="16.85546875" style="124" customWidth="1"/>
    <col min="1209" max="1209" width="0.7109375" style="124" customWidth="1"/>
    <col min="1210" max="1210" width="17.28515625" style="124" customWidth="1"/>
    <col min="1211" max="1211" width="1.140625" style="124" customWidth="1"/>
    <col min="1212" max="1212" width="15.28515625" style="124" customWidth="1"/>
    <col min="1213" max="1213" width="0.7109375" style="124" customWidth="1"/>
    <col min="1214" max="1214" width="16.7109375" style="124" customWidth="1"/>
    <col min="1215" max="1215" width="0.7109375" style="124" customWidth="1"/>
    <col min="1216" max="1216" width="17.42578125" style="124" customWidth="1"/>
    <col min="1217" max="1217" width="0.7109375" style="124" customWidth="1"/>
    <col min="1218" max="1218" width="15.28515625" style="124" customWidth="1"/>
    <col min="1219" max="1219" width="4.140625" style="124" customWidth="1"/>
    <col min="1220" max="1221" width="0" style="124" hidden="1" customWidth="1"/>
    <col min="1222" max="1457" width="10.140625" style="124"/>
    <col min="1458" max="1458" width="3" style="124" customWidth="1"/>
    <col min="1459" max="1459" width="2.140625" style="124" customWidth="1"/>
    <col min="1460" max="1460" width="39.42578125" style="124" customWidth="1"/>
    <col min="1461" max="1461" width="0.85546875" style="124" customWidth="1"/>
    <col min="1462" max="1462" width="7.28515625" style="124" customWidth="1"/>
    <col min="1463" max="1463" width="0.7109375" style="124" customWidth="1"/>
    <col min="1464" max="1464" width="16.85546875" style="124" customWidth="1"/>
    <col min="1465" max="1465" width="0.7109375" style="124" customWidth="1"/>
    <col min="1466" max="1466" width="17.28515625" style="124" customWidth="1"/>
    <col min="1467" max="1467" width="1.140625" style="124" customWidth="1"/>
    <col min="1468" max="1468" width="15.28515625" style="124" customWidth="1"/>
    <col min="1469" max="1469" width="0.7109375" style="124" customWidth="1"/>
    <col min="1470" max="1470" width="16.7109375" style="124" customWidth="1"/>
    <col min="1471" max="1471" width="0.7109375" style="124" customWidth="1"/>
    <col min="1472" max="1472" width="17.42578125" style="124" customWidth="1"/>
    <col min="1473" max="1473" width="0.7109375" style="124" customWidth="1"/>
    <col min="1474" max="1474" width="15.28515625" style="124" customWidth="1"/>
    <col min="1475" max="1475" width="4.140625" style="124" customWidth="1"/>
    <col min="1476" max="1477" width="0" style="124" hidden="1" customWidth="1"/>
    <col min="1478" max="1713" width="10.140625" style="124"/>
    <col min="1714" max="1714" width="3" style="124" customWidth="1"/>
    <col min="1715" max="1715" width="2.140625" style="124" customWidth="1"/>
    <col min="1716" max="1716" width="39.42578125" style="124" customWidth="1"/>
    <col min="1717" max="1717" width="0.85546875" style="124" customWidth="1"/>
    <col min="1718" max="1718" width="7.28515625" style="124" customWidth="1"/>
    <col min="1719" max="1719" width="0.7109375" style="124" customWidth="1"/>
    <col min="1720" max="1720" width="16.85546875" style="124" customWidth="1"/>
    <col min="1721" max="1721" width="0.7109375" style="124" customWidth="1"/>
    <col min="1722" max="1722" width="17.28515625" style="124" customWidth="1"/>
    <col min="1723" max="1723" width="1.140625" style="124" customWidth="1"/>
    <col min="1724" max="1724" width="15.28515625" style="124" customWidth="1"/>
    <col min="1725" max="1725" width="0.7109375" style="124" customWidth="1"/>
    <col min="1726" max="1726" width="16.7109375" style="124" customWidth="1"/>
    <col min="1727" max="1727" width="0.7109375" style="124" customWidth="1"/>
    <col min="1728" max="1728" width="17.42578125" style="124" customWidth="1"/>
    <col min="1729" max="1729" width="0.7109375" style="124" customWidth="1"/>
    <col min="1730" max="1730" width="15.28515625" style="124" customWidth="1"/>
    <col min="1731" max="1731" width="4.140625" style="124" customWidth="1"/>
    <col min="1732" max="1733" width="0" style="124" hidden="1" customWidth="1"/>
    <col min="1734" max="1969" width="10.140625" style="124"/>
    <col min="1970" max="1970" width="3" style="124" customWidth="1"/>
    <col min="1971" max="1971" width="2.140625" style="124" customWidth="1"/>
    <col min="1972" max="1972" width="39.42578125" style="124" customWidth="1"/>
    <col min="1973" max="1973" width="0.85546875" style="124" customWidth="1"/>
    <col min="1974" max="1974" width="7.28515625" style="124" customWidth="1"/>
    <col min="1975" max="1975" width="0.7109375" style="124" customWidth="1"/>
    <col min="1976" max="1976" width="16.85546875" style="124" customWidth="1"/>
    <col min="1977" max="1977" width="0.7109375" style="124" customWidth="1"/>
    <col min="1978" max="1978" width="17.28515625" style="124" customWidth="1"/>
    <col min="1979" max="1979" width="1.140625" style="124" customWidth="1"/>
    <col min="1980" max="1980" width="15.28515625" style="124" customWidth="1"/>
    <col min="1981" max="1981" width="0.7109375" style="124" customWidth="1"/>
    <col min="1982" max="1982" width="16.7109375" style="124" customWidth="1"/>
    <col min="1983" max="1983" width="0.7109375" style="124" customWidth="1"/>
    <col min="1984" max="1984" width="17.42578125" style="124" customWidth="1"/>
    <col min="1985" max="1985" width="0.7109375" style="124" customWidth="1"/>
    <col min="1986" max="1986" width="15.28515625" style="124" customWidth="1"/>
    <col min="1987" max="1987" width="4.140625" style="124" customWidth="1"/>
    <col min="1988" max="1989" width="0" style="124" hidden="1" customWidth="1"/>
    <col min="1990" max="2225" width="10.140625" style="124"/>
    <col min="2226" max="2226" width="3" style="124" customWidth="1"/>
    <col min="2227" max="2227" width="2.140625" style="124" customWidth="1"/>
    <col min="2228" max="2228" width="39.42578125" style="124" customWidth="1"/>
    <col min="2229" max="2229" width="0.85546875" style="124" customWidth="1"/>
    <col min="2230" max="2230" width="7.28515625" style="124" customWidth="1"/>
    <col min="2231" max="2231" width="0.7109375" style="124" customWidth="1"/>
    <col min="2232" max="2232" width="16.85546875" style="124" customWidth="1"/>
    <col min="2233" max="2233" width="0.7109375" style="124" customWidth="1"/>
    <col min="2234" max="2234" width="17.28515625" style="124" customWidth="1"/>
    <col min="2235" max="2235" width="1.140625" style="124" customWidth="1"/>
    <col min="2236" max="2236" width="15.28515625" style="124" customWidth="1"/>
    <col min="2237" max="2237" width="0.7109375" style="124" customWidth="1"/>
    <col min="2238" max="2238" width="16.7109375" style="124" customWidth="1"/>
    <col min="2239" max="2239" width="0.7109375" style="124" customWidth="1"/>
    <col min="2240" max="2240" width="17.42578125" style="124" customWidth="1"/>
    <col min="2241" max="2241" width="0.7109375" style="124" customWidth="1"/>
    <col min="2242" max="2242" width="15.28515625" style="124" customWidth="1"/>
    <col min="2243" max="2243" width="4.140625" style="124" customWidth="1"/>
    <col min="2244" max="2245" width="0" style="124" hidden="1" customWidth="1"/>
    <col min="2246" max="2481" width="10.140625" style="124"/>
    <col min="2482" max="2482" width="3" style="124" customWidth="1"/>
    <col min="2483" max="2483" width="2.140625" style="124" customWidth="1"/>
    <col min="2484" max="2484" width="39.42578125" style="124" customWidth="1"/>
    <col min="2485" max="2485" width="0.85546875" style="124" customWidth="1"/>
    <col min="2486" max="2486" width="7.28515625" style="124" customWidth="1"/>
    <col min="2487" max="2487" width="0.7109375" style="124" customWidth="1"/>
    <col min="2488" max="2488" width="16.85546875" style="124" customWidth="1"/>
    <col min="2489" max="2489" width="0.7109375" style="124" customWidth="1"/>
    <col min="2490" max="2490" width="17.28515625" style="124" customWidth="1"/>
    <col min="2491" max="2491" width="1.140625" style="124" customWidth="1"/>
    <col min="2492" max="2492" width="15.28515625" style="124" customWidth="1"/>
    <col min="2493" max="2493" width="0.7109375" style="124" customWidth="1"/>
    <col min="2494" max="2494" width="16.7109375" style="124" customWidth="1"/>
    <col min="2495" max="2495" width="0.7109375" style="124" customWidth="1"/>
    <col min="2496" max="2496" width="17.42578125" style="124" customWidth="1"/>
    <col min="2497" max="2497" width="0.7109375" style="124" customWidth="1"/>
    <col min="2498" max="2498" width="15.28515625" style="124" customWidth="1"/>
    <col min="2499" max="2499" width="4.140625" style="124" customWidth="1"/>
    <col min="2500" max="2501" width="0" style="124" hidden="1" customWidth="1"/>
    <col min="2502" max="2737" width="10.140625" style="124"/>
    <col min="2738" max="2738" width="3" style="124" customWidth="1"/>
    <col min="2739" max="2739" width="2.140625" style="124" customWidth="1"/>
    <col min="2740" max="2740" width="39.42578125" style="124" customWidth="1"/>
    <col min="2741" max="2741" width="0.85546875" style="124" customWidth="1"/>
    <col min="2742" max="2742" width="7.28515625" style="124" customWidth="1"/>
    <col min="2743" max="2743" width="0.7109375" style="124" customWidth="1"/>
    <col min="2744" max="2744" width="16.85546875" style="124" customWidth="1"/>
    <col min="2745" max="2745" width="0.7109375" style="124" customWidth="1"/>
    <col min="2746" max="2746" width="17.28515625" style="124" customWidth="1"/>
    <col min="2747" max="2747" width="1.140625" style="124" customWidth="1"/>
    <col min="2748" max="2748" width="15.28515625" style="124" customWidth="1"/>
    <col min="2749" max="2749" width="0.7109375" style="124" customWidth="1"/>
    <col min="2750" max="2750" width="16.7109375" style="124" customWidth="1"/>
    <col min="2751" max="2751" width="0.7109375" style="124" customWidth="1"/>
    <col min="2752" max="2752" width="17.42578125" style="124" customWidth="1"/>
    <col min="2753" max="2753" width="0.7109375" style="124" customWidth="1"/>
    <col min="2754" max="2754" width="15.28515625" style="124" customWidth="1"/>
    <col min="2755" max="2755" width="4.140625" style="124" customWidth="1"/>
    <col min="2756" max="2757" width="0" style="124" hidden="1" customWidth="1"/>
    <col min="2758" max="2993" width="10.140625" style="124"/>
    <col min="2994" max="2994" width="3" style="124" customWidth="1"/>
    <col min="2995" max="2995" width="2.140625" style="124" customWidth="1"/>
    <col min="2996" max="2996" width="39.42578125" style="124" customWidth="1"/>
    <col min="2997" max="2997" width="0.85546875" style="124" customWidth="1"/>
    <col min="2998" max="2998" width="7.28515625" style="124" customWidth="1"/>
    <col min="2999" max="2999" width="0.7109375" style="124" customWidth="1"/>
    <col min="3000" max="3000" width="16.85546875" style="124" customWidth="1"/>
    <col min="3001" max="3001" width="0.7109375" style="124" customWidth="1"/>
    <col min="3002" max="3002" width="17.28515625" style="124" customWidth="1"/>
    <col min="3003" max="3003" width="1.140625" style="124" customWidth="1"/>
    <col min="3004" max="3004" width="15.28515625" style="124" customWidth="1"/>
    <col min="3005" max="3005" width="0.7109375" style="124" customWidth="1"/>
    <col min="3006" max="3006" width="16.7109375" style="124" customWidth="1"/>
    <col min="3007" max="3007" width="0.7109375" style="124" customWidth="1"/>
    <col min="3008" max="3008" width="17.42578125" style="124" customWidth="1"/>
    <col min="3009" max="3009" width="0.7109375" style="124" customWidth="1"/>
    <col min="3010" max="3010" width="15.28515625" style="124" customWidth="1"/>
    <col min="3011" max="3011" width="4.140625" style="124" customWidth="1"/>
    <col min="3012" max="3013" width="0" style="124" hidden="1" customWidth="1"/>
    <col min="3014" max="3249" width="10.140625" style="124"/>
    <col min="3250" max="3250" width="3" style="124" customWidth="1"/>
    <col min="3251" max="3251" width="2.140625" style="124" customWidth="1"/>
    <col min="3252" max="3252" width="39.42578125" style="124" customWidth="1"/>
    <col min="3253" max="3253" width="0.85546875" style="124" customWidth="1"/>
    <col min="3254" max="3254" width="7.28515625" style="124" customWidth="1"/>
    <col min="3255" max="3255" width="0.7109375" style="124" customWidth="1"/>
    <col min="3256" max="3256" width="16.85546875" style="124" customWidth="1"/>
    <col min="3257" max="3257" width="0.7109375" style="124" customWidth="1"/>
    <col min="3258" max="3258" width="17.28515625" style="124" customWidth="1"/>
    <col min="3259" max="3259" width="1.140625" style="124" customWidth="1"/>
    <col min="3260" max="3260" width="15.28515625" style="124" customWidth="1"/>
    <col min="3261" max="3261" width="0.7109375" style="124" customWidth="1"/>
    <col min="3262" max="3262" width="16.7109375" style="124" customWidth="1"/>
    <col min="3263" max="3263" width="0.7109375" style="124" customWidth="1"/>
    <col min="3264" max="3264" width="17.42578125" style="124" customWidth="1"/>
    <col min="3265" max="3265" width="0.7109375" style="124" customWidth="1"/>
    <col min="3266" max="3266" width="15.28515625" style="124" customWidth="1"/>
    <col min="3267" max="3267" width="4.140625" style="124" customWidth="1"/>
    <col min="3268" max="3269" width="0" style="124" hidden="1" customWidth="1"/>
    <col min="3270" max="3505" width="10.140625" style="124"/>
    <col min="3506" max="3506" width="3" style="124" customWidth="1"/>
    <col min="3507" max="3507" width="2.140625" style="124" customWidth="1"/>
    <col min="3508" max="3508" width="39.42578125" style="124" customWidth="1"/>
    <col min="3509" max="3509" width="0.85546875" style="124" customWidth="1"/>
    <col min="3510" max="3510" width="7.28515625" style="124" customWidth="1"/>
    <col min="3511" max="3511" width="0.7109375" style="124" customWidth="1"/>
    <col min="3512" max="3512" width="16.85546875" style="124" customWidth="1"/>
    <col min="3513" max="3513" width="0.7109375" style="124" customWidth="1"/>
    <col min="3514" max="3514" width="17.28515625" style="124" customWidth="1"/>
    <col min="3515" max="3515" width="1.140625" style="124" customWidth="1"/>
    <col min="3516" max="3516" width="15.28515625" style="124" customWidth="1"/>
    <col min="3517" max="3517" width="0.7109375" style="124" customWidth="1"/>
    <col min="3518" max="3518" width="16.7109375" style="124" customWidth="1"/>
    <col min="3519" max="3519" width="0.7109375" style="124" customWidth="1"/>
    <col min="3520" max="3520" width="17.42578125" style="124" customWidth="1"/>
    <col min="3521" max="3521" width="0.7109375" style="124" customWidth="1"/>
    <col min="3522" max="3522" width="15.28515625" style="124" customWidth="1"/>
    <col min="3523" max="3523" width="4.140625" style="124" customWidth="1"/>
    <col min="3524" max="3525" width="0" style="124" hidden="1" customWidth="1"/>
    <col min="3526" max="3761" width="10.140625" style="124"/>
    <col min="3762" max="3762" width="3" style="124" customWidth="1"/>
    <col min="3763" max="3763" width="2.140625" style="124" customWidth="1"/>
    <col min="3764" max="3764" width="39.42578125" style="124" customWidth="1"/>
    <col min="3765" max="3765" width="0.85546875" style="124" customWidth="1"/>
    <col min="3766" max="3766" width="7.28515625" style="124" customWidth="1"/>
    <col min="3767" max="3767" width="0.7109375" style="124" customWidth="1"/>
    <col min="3768" max="3768" width="16.85546875" style="124" customWidth="1"/>
    <col min="3769" max="3769" width="0.7109375" style="124" customWidth="1"/>
    <col min="3770" max="3770" width="17.28515625" style="124" customWidth="1"/>
    <col min="3771" max="3771" width="1.140625" style="124" customWidth="1"/>
    <col min="3772" max="3772" width="15.28515625" style="124" customWidth="1"/>
    <col min="3773" max="3773" width="0.7109375" style="124" customWidth="1"/>
    <col min="3774" max="3774" width="16.7109375" style="124" customWidth="1"/>
    <col min="3775" max="3775" width="0.7109375" style="124" customWidth="1"/>
    <col min="3776" max="3776" width="17.42578125" style="124" customWidth="1"/>
    <col min="3777" max="3777" width="0.7109375" style="124" customWidth="1"/>
    <col min="3778" max="3778" width="15.28515625" style="124" customWidth="1"/>
    <col min="3779" max="3779" width="4.140625" style="124" customWidth="1"/>
    <col min="3780" max="3781" width="0" style="124" hidden="1" customWidth="1"/>
    <col min="3782" max="4017" width="10.140625" style="124"/>
    <col min="4018" max="4018" width="3" style="124" customWidth="1"/>
    <col min="4019" max="4019" width="2.140625" style="124" customWidth="1"/>
    <col min="4020" max="4020" width="39.42578125" style="124" customWidth="1"/>
    <col min="4021" max="4021" width="0.85546875" style="124" customWidth="1"/>
    <col min="4022" max="4022" width="7.28515625" style="124" customWidth="1"/>
    <col min="4023" max="4023" width="0.7109375" style="124" customWidth="1"/>
    <col min="4024" max="4024" width="16.85546875" style="124" customWidth="1"/>
    <col min="4025" max="4025" width="0.7109375" style="124" customWidth="1"/>
    <col min="4026" max="4026" width="17.28515625" style="124" customWidth="1"/>
    <col min="4027" max="4027" width="1.140625" style="124" customWidth="1"/>
    <col min="4028" max="4028" width="15.28515625" style="124" customWidth="1"/>
    <col min="4029" max="4029" width="0.7109375" style="124" customWidth="1"/>
    <col min="4030" max="4030" width="16.7109375" style="124" customWidth="1"/>
    <col min="4031" max="4031" width="0.7109375" style="124" customWidth="1"/>
    <col min="4032" max="4032" width="17.42578125" style="124" customWidth="1"/>
    <col min="4033" max="4033" width="0.7109375" style="124" customWidth="1"/>
    <col min="4034" max="4034" width="15.28515625" style="124" customWidth="1"/>
    <col min="4035" max="4035" width="4.140625" style="124" customWidth="1"/>
    <col min="4036" max="4037" width="0" style="124" hidden="1" customWidth="1"/>
    <col min="4038" max="4273" width="10.140625" style="124"/>
    <col min="4274" max="4274" width="3" style="124" customWidth="1"/>
    <col min="4275" max="4275" width="2.140625" style="124" customWidth="1"/>
    <col min="4276" max="4276" width="39.42578125" style="124" customWidth="1"/>
    <col min="4277" max="4277" width="0.85546875" style="124" customWidth="1"/>
    <col min="4278" max="4278" width="7.28515625" style="124" customWidth="1"/>
    <col min="4279" max="4279" width="0.7109375" style="124" customWidth="1"/>
    <col min="4280" max="4280" width="16.85546875" style="124" customWidth="1"/>
    <col min="4281" max="4281" width="0.7109375" style="124" customWidth="1"/>
    <col min="4282" max="4282" width="17.28515625" style="124" customWidth="1"/>
    <col min="4283" max="4283" width="1.140625" style="124" customWidth="1"/>
    <col min="4284" max="4284" width="15.28515625" style="124" customWidth="1"/>
    <col min="4285" max="4285" width="0.7109375" style="124" customWidth="1"/>
    <col min="4286" max="4286" width="16.7109375" style="124" customWidth="1"/>
    <col min="4287" max="4287" width="0.7109375" style="124" customWidth="1"/>
    <col min="4288" max="4288" width="17.42578125" style="124" customWidth="1"/>
    <col min="4289" max="4289" width="0.7109375" style="124" customWidth="1"/>
    <col min="4290" max="4290" width="15.28515625" style="124" customWidth="1"/>
    <col min="4291" max="4291" width="4.140625" style="124" customWidth="1"/>
    <col min="4292" max="4293" width="0" style="124" hidden="1" customWidth="1"/>
    <col min="4294" max="4529" width="10.140625" style="124"/>
    <col min="4530" max="4530" width="3" style="124" customWidth="1"/>
    <col min="4531" max="4531" width="2.140625" style="124" customWidth="1"/>
    <col min="4532" max="4532" width="39.42578125" style="124" customWidth="1"/>
    <col min="4533" max="4533" width="0.85546875" style="124" customWidth="1"/>
    <col min="4534" max="4534" width="7.28515625" style="124" customWidth="1"/>
    <col min="4535" max="4535" width="0.7109375" style="124" customWidth="1"/>
    <col min="4536" max="4536" width="16.85546875" style="124" customWidth="1"/>
    <col min="4537" max="4537" width="0.7109375" style="124" customWidth="1"/>
    <col min="4538" max="4538" width="17.28515625" style="124" customWidth="1"/>
    <col min="4539" max="4539" width="1.140625" style="124" customWidth="1"/>
    <col min="4540" max="4540" width="15.28515625" style="124" customWidth="1"/>
    <col min="4541" max="4541" width="0.7109375" style="124" customWidth="1"/>
    <col min="4542" max="4542" width="16.7109375" style="124" customWidth="1"/>
    <col min="4543" max="4543" width="0.7109375" style="124" customWidth="1"/>
    <col min="4544" max="4544" width="17.42578125" style="124" customWidth="1"/>
    <col min="4545" max="4545" width="0.7109375" style="124" customWidth="1"/>
    <col min="4546" max="4546" width="15.28515625" style="124" customWidth="1"/>
    <col min="4547" max="4547" width="4.140625" style="124" customWidth="1"/>
    <col min="4548" max="4549" width="0" style="124" hidden="1" customWidth="1"/>
    <col min="4550" max="4785" width="10.140625" style="124"/>
    <col min="4786" max="4786" width="3" style="124" customWidth="1"/>
    <col min="4787" max="4787" width="2.140625" style="124" customWidth="1"/>
    <col min="4788" max="4788" width="39.42578125" style="124" customWidth="1"/>
    <col min="4789" max="4789" width="0.85546875" style="124" customWidth="1"/>
    <col min="4790" max="4790" width="7.28515625" style="124" customWidth="1"/>
    <col min="4791" max="4791" width="0.7109375" style="124" customWidth="1"/>
    <col min="4792" max="4792" width="16.85546875" style="124" customWidth="1"/>
    <col min="4793" max="4793" width="0.7109375" style="124" customWidth="1"/>
    <col min="4794" max="4794" width="17.28515625" style="124" customWidth="1"/>
    <col min="4795" max="4795" width="1.140625" style="124" customWidth="1"/>
    <col min="4796" max="4796" width="15.28515625" style="124" customWidth="1"/>
    <col min="4797" max="4797" width="0.7109375" style="124" customWidth="1"/>
    <col min="4798" max="4798" width="16.7109375" style="124" customWidth="1"/>
    <col min="4799" max="4799" width="0.7109375" style="124" customWidth="1"/>
    <col min="4800" max="4800" width="17.42578125" style="124" customWidth="1"/>
    <col min="4801" max="4801" width="0.7109375" style="124" customWidth="1"/>
    <col min="4802" max="4802" width="15.28515625" style="124" customWidth="1"/>
    <col min="4803" max="4803" width="4.140625" style="124" customWidth="1"/>
    <col min="4804" max="4805" width="0" style="124" hidden="1" customWidth="1"/>
    <col min="4806" max="5041" width="10.140625" style="124"/>
    <col min="5042" max="5042" width="3" style="124" customWidth="1"/>
    <col min="5043" max="5043" width="2.140625" style="124" customWidth="1"/>
    <col min="5044" max="5044" width="39.42578125" style="124" customWidth="1"/>
    <col min="5045" max="5045" width="0.85546875" style="124" customWidth="1"/>
    <col min="5046" max="5046" width="7.28515625" style="124" customWidth="1"/>
    <col min="5047" max="5047" width="0.7109375" style="124" customWidth="1"/>
    <col min="5048" max="5048" width="16.85546875" style="124" customWidth="1"/>
    <col min="5049" max="5049" width="0.7109375" style="124" customWidth="1"/>
    <col min="5050" max="5050" width="17.28515625" style="124" customWidth="1"/>
    <col min="5051" max="5051" width="1.140625" style="124" customWidth="1"/>
    <col min="5052" max="5052" width="15.28515625" style="124" customWidth="1"/>
    <col min="5053" max="5053" width="0.7109375" style="124" customWidth="1"/>
    <col min="5054" max="5054" width="16.7109375" style="124" customWidth="1"/>
    <col min="5055" max="5055" width="0.7109375" style="124" customWidth="1"/>
    <col min="5056" max="5056" width="17.42578125" style="124" customWidth="1"/>
    <col min="5057" max="5057" width="0.7109375" style="124" customWidth="1"/>
    <col min="5058" max="5058" width="15.28515625" style="124" customWidth="1"/>
    <col min="5059" max="5059" width="4.140625" style="124" customWidth="1"/>
    <col min="5060" max="5061" width="0" style="124" hidden="1" customWidth="1"/>
    <col min="5062" max="5297" width="10.140625" style="124"/>
    <col min="5298" max="5298" width="3" style="124" customWidth="1"/>
    <col min="5299" max="5299" width="2.140625" style="124" customWidth="1"/>
    <col min="5300" max="5300" width="39.42578125" style="124" customWidth="1"/>
    <col min="5301" max="5301" width="0.85546875" style="124" customWidth="1"/>
    <col min="5302" max="5302" width="7.28515625" style="124" customWidth="1"/>
    <col min="5303" max="5303" width="0.7109375" style="124" customWidth="1"/>
    <col min="5304" max="5304" width="16.85546875" style="124" customWidth="1"/>
    <col min="5305" max="5305" width="0.7109375" style="124" customWidth="1"/>
    <col min="5306" max="5306" width="17.28515625" style="124" customWidth="1"/>
    <col min="5307" max="5307" width="1.140625" style="124" customWidth="1"/>
    <col min="5308" max="5308" width="15.28515625" style="124" customWidth="1"/>
    <col min="5309" max="5309" width="0.7109375" style="124" customWidth="1"/>
    <col min="5310" max="5310" width="16.7109375" style="124" customWidth="1"/>
    <col min="5311" max="5311" width="0.7109375" style="124" customWidth="1"/>
    <col min="5312" max="5312" width="17.42578125" style="124" customWidth="1"/>
    <col min="5313" max="5313" width="0.7109375" style="124" customWidth="1"/>
    <col min="5314" max="5314" width="15.28515625" style="124" customWidth="1"/>
    <col min="5315" max="5315" width="4.140625" style="124" customWidth="1"/>
    <col min="5316" max="5317" width="0" style="124" hidden="1" customWidth="1"/>
    <col min="5318" max="5553" width="10.140625" style="124"/>
    <col min="5554" max="5554" width="3" style="124" customWidth="1"/>
    <col min="5555" max="5555" width="2.140625" style="124" customWidth="1"/>
    <col min="5556" max="5556" width="39.42578125" style="124" customWidth="1"/>
    <col min="5557" max="5557" width="0.85546875" style="124" customWidth="1"/>
    <col min="5558" max="5558" width="7.28515625" style="124" customWidth="1"/>
    <col min="5559" max="5559" width="0.7109375" style="124" customWidth="1"/>
    <col min="5560" max="5560" width="16.85546875" style="124" customWidth="1"/>
    <col min="5561" max="5561" width="0.7109375" style="124" customWidth="1"/>
    <col min="5562" max="5562" width="17.28515625" style="124" customWidth="1"/>
    <col min="5563" max="5563" width="1.140625" style="124" customWidth="1"/>
    <col min="5564" max="5564" width="15.28515625" style="124" customWidth="1"/>
    <col min="5565" max="5565" width="0.7109375" style="124" customWidth="1"/>
    <col min="5566" max="5566" width="16.7109375" style="124" customWidth="1"/>
    <col min="5567" max="5567" width="0.7109375" style="124" customWidth="1"/>
    <col min="5568" max="5568" width="17.42578125" style="124" customWidth="1"/>
    <col min="5569" max="5569" width="0.7109375" style="124" customWidth="1"/>
    <col min="5570" max="5570" width="15.28515625" style="124" customWidth="1"/>
    <col min="5571" max="5571" width="4.140625" style="124" customWidth="1"/>
    <col min="5572" max="5573" width="0" style="124" hidden="1" customWidth="1"/>
    <col min="5574" max="5809" width="10.140625" style="124"/>
    <col min="5810" max="5810" width="3" style="124" customWidth="1"/>
    <col min="5811" max="5811" width="2.140625" style="124" customWidth="1"/>
    <col min="5812" max="5812" width="39.42578125" style="124" customWidth="1"/>
    <col min="5813" max="5813" width="0.85546875" style="124" customWidth="1"/>
    <col min="5814" max="5814" width="7.28515625" style="124" customWidth="1"/>
    <col min="5815" max="5815" width="0.7109375" style="124" customWidth="1"/>
    <col min="5816" max="5816" width="16.85546875" style="124" customWidth="1"/>
    <col min="5817" max="5817" width="0.7109375" style="124" customWidth="1"/>
    <col min="5818" max="5818" width="17.28515625" style="124" customWidth="1"/>
    <col min="5819" max="5819" width="1.140625" style="124" customWidth="1"/>
    <col min="5820" max="5820" width="15.28515625" style="124" customWidth="1"/>
    <col min="5821" max="5821" width="0.7109375" style="124" customWidth="1"/>
    <col min="5822" max="5822" width="16.7109375" style="124" customWidth="1"/>
    <col min="5823" max="5823" width="0.7109375" style="124" customWidth="1"/>
    <col min="5824" max="5824" width="17.42578125" style="124" customWidth="1"/>
    <col min="5825" max="5825" width="0.7109375" style="124" customWidth="1"/>
    <col min="5826" max="5826" width="15.28515625" style="124" customWidth="1"/>
    <col min="5827" max="5827" width="4.140625" style="124" customWidth="1"/>
    <col min="5828" max="5829" width="0" style="124" hidden="1" customWidth="1"/>
    <col min="5830" max="6065" width="10.140625" style="124"/>
    <col min="6066" max="6066" width="3" style="124" customWidth="1"/>
    <col min="6067" max="6067" width="2.140625" style="124" customWidth="1"/>
    <col min="6068" max="6068" width="39.42578125" style="124" customWidth="1"/>
    <col min="6069" max="6069" width="0.85546875" style="124" customWidth="1"/>
    <col min="6070" max="6070" width="7.28515625" style="124" customWidth="1"/>
    <col min="6071" max="6071" width="0.7109375" style="124" customWidth="1"/>
    <col min="6072" max="6072" width="16.85546875" style="124" customWidth="1"/>
    <col min="6073" max="6073" width="0.7109375" style="124" customWidth="1"/>
    <col min="6074" max="6074" width="17.28515625" style="124" customWidth="1"/>
    <col min="6075" max="6075" width="1.140625" style="124" customWidth="1"/>
    <col min="6076" max="6076" width="15.28515625" style="124" customWidth="1"/>
    <col min="6077" max="6077" width="0.7109375" style="124" customWidth="1"/>
    <col min="6078" max="6078" width="16.7109375" style="124" customWidth="1"/>
    <col min="6079" max="6079" width="0.7109375" style="124" customWidth="1"/>
    <col min="6080" max="6080" width="17.42578125" style="124" customWidth="1"/>
    <col min="6081" max="6081" width="0.7109375" style="124" customWidth="1"/>
    <col min="6082" max="6082" width="15.28515625" style="124" customWidth="1"/>
    <col min="6083" max="6083" width="4.140625" style="124" customWidth="1"/>
    <col min="6084" max="6085" width="0" style="124" hidden="1" customWidth="1"/>
    <col min="6086" max="6321" width="10.140625" style="124"/>
    <col min="6322" max="6322" width="3" style="124" customWidth="1"/>
    <col min="6323" max="6323" width="2.140625" style="124" customWidth="1"/>
    <col min="6324" max="6324" width="39.42578125" style="124" customWidth="1"/>
    <col min="6325" max="6325" width="0.85546875" style="124" customWidth="1"/>
    <col min="6326" max="6326" width="7.28515625" style="124" customWidth="1"/>
    <col min="6327" max="6327" width="0.7109375" style="124" customWidth="1"/>
    <col min="6328" max="6328" width="16.85546875" style="124" customWidth="1"/>
    <col min="6329" max="6329" width="0.7109375" style="124" customWidth="1"/>
    <col min="6330" max="6330" width="17.28515625" style="124" customWidth="1"/>
    <col min="6331" max="6331" width="1.140625" style="124" customWidth="1"/>
    <col min="6332" max="6332" width="15.28515625" style="124" customWidth="1"/>
    <col min="6333" max="6333" width="0.7109375" style="124" customWidth="1"/>
    <col min="6334" max="6334" width="16.7109375" style="124" customWidth="1"/>
    <col min="6335" max="6335" width="0.7109375" style="124" customWidth="1"/>
    <col min="6336" max="6336" width="17.42578125" style="124" customWidth="1"/>
    <col min="6337" max="6337" width="0.7109375" style="124" customWidth="1"/>
    <col min="6338" max="6338" width="15.28515625" style="124" customWidth="1"/>
    <col min="6339" max="6339" width="4.140625" style="124" customWidth="1"/>
    <col min="6340" max="6341" width="0" style="124" hidden="1" customWidth="1"/>
    <col min="6342" max="6577" width="10.140625" style="124"/>
    <col min="6578" max="6578" width="3" style="124" customWidth="1"/>
    <col min="6579" max="6579" width="2.140625" style="124" customWidth="1"/>
    <col min="6580" max="6580" width="39.42578125" style="124" customWidth="1"/>
    <col min="6581" max="6581" width="0.85546875" style="124" customWidth="1"/>
    <col min="6582" max="6582" width="7.28515625" style="124" customWidth="1"/>
    <col min="6583" max="6583" width="0.7109375" style="124" customWidth="1"/>
    <col min="6584" max="6584" width="16.85546875" style="124" customWidth="1"/>
    <col min="6585" max="6585" width="0.7109375" style="124" customWidth="1"/>
    <col min="6586" max="6586" width="17.28515625" style="124" customWidth="1"/>
    <col min="6587" max="6587" width="1.140625" style="124" customWidth="1"/>
    <col min="6588" max="6588" width="15.28515625" style="124" customWidth="1"/>
    <col min="6589" max="6589" width="0.7109375" style="124" customWidth="1"/>
    <col min="6590" max="6590" width="16.7109375" style="124" customWidth="1"/>
    <col min="6591" max="6591" width="0.7109375" style="124" customWidth="1"/>
    <col min="6592" max="6592" width="17.42578125" style="124" customWidth="1"/>
    <col min="6593" max="6593" width="0.7109375" style="124" customWidth="1"/>
    <col min="6594" max="6594" width="15.28515625" style="124" customWidth="1"/>
    <col min="6595" max="6595" width="4.140625" style="124" customWidth="1"/>
    <col min="6596" max="6597" width="0" style="124" hidden="1" customWidth="1"/>
    <col min="6598" max="6833" width="10.140625" style="124"/>
    <col min="6834" max="6834" width="3" style="124" customWidth="1"/>
    <col min="6835" max="6835" width="2.140625" style="124" customWidth="1"/>
    <col min="6836" max="6836" width="39.42578125" style="124" customWidth="1"/>
    <col min="6837" max="6837" width="0.85546875" style="124" customWidth="1"/>
    <col min="6838" max="6838" width="7.28515625" style="124" customWidth="1"/>
    <col min="6839" max="6839" width="0.7109375" style="124" customWidth="1"/>
    <col min="6840" max="6840" width="16.85546875" style="124" customWidth="1"/>
    <col min="6841" max="6841" width="0.7109375" style="124" customWidth="1"/>
    <col min="6842" max="6842" width="17.28515625" style="124" customWidth="1"/>
    <col min="6843" max="6843" width="1.140625" style="124" customWidth="1"/>
    <col min="6844" max="6844" width="15.28515625" style="124" customWidth="1"/>
    <col min="6845" max="6845" width="0.7109375" style="124" customWidth="1"/>
    <col min="6846" max="6846" width="16.7109375" style="124" customWidth="1"/>
    <col min="6847" max="6847" width="0.7109375" style="124" customWidth="1"/>
    <col min="6848" max="6848" width="17.42578125" style="124" customWidth="1"/>
    <col min="6849" max="6849" width="0.7109375" style="124" customWidth="1"/>
    <col min="6850" max="6850" width="15.28515625" style="124" customWidth="1"/>
    <col min="6851" max="6851" width="4.140625" style="124" customWidth="1"/>
    <col min="6852" max="6853" width="0" style="124" hidden="1" customWidth="1"/>
    <col min="6854" max="7089" width="10.140625" style="124"/>
    <col min="7090" max="7090" width="3" style="124" customWidth="1"/>
    <col min="7091" max="7091" width="2.140625" style="124" customWidth="1"/>
    <col min="7092" max="7092" width="39.42578125" style="124" customWidth="1"/>
    <col min="7093" max="7093" width="0.85546875" style="124" customWidth="1"/>
    <col min="7094" max="7094" width="7.28515625" style="124" customWidth="1"/>
    <col min="7095" max="7095" width="0.7109375" style="124" customWidth="1"/>
    <col min="7096" max="7096" width="16.85546875" style="124" customWidth="1"/>
    <col min="7097" max="7097" width="0.7109375" style="124" customWidth="1"/>
    <col min="7098" max="7098" width="17.28515625" style="124" customWidth="1"/>
    <col min="7099" max="7099" width="1.140625" style="124" customWidth="1"/>
    <col min="7100" max="7100" width="15.28515625" style="124" customWidth="1"/>
    <col min="7101" max="7101" width="0.7109375" style="124" customWidth="1"/>
    <col min="7102" max="7102" width="16.7109375" style="124" customWidth="1"/>
    <col min="7103" max="7103" width="0.7109375" style="124" customWidth="1"/>
    <col min="7104" max="7104" width="17.42578125" style="124" customWidth="1"/>
    <col min="7105" max="7105" width="0.7109375" style="124" customWidth="1"/>
    <col min="7106" max="7106" width="15.28515625" style="124" customWidth="1"/>
    <col min="7107" max="7107" width="4.140625" style="124" customWidth="1"/>
    <col min="7108" max="7109" width="0" style="124" hidden="1" customWidth="1"/>
    <col min="7110" max="7345" width="10.140625" style="124"/>
    <col min="7346" max="7346" width="3" style="124" customWidth="1"/>
    <col min="7347" max="7347" width="2.140625" style="124" customWidth="1"/>
    <col min="7348" max="7348" width="39.42578125" style="124" customWidth="1"/>
    <col min="7349" max="7349" width="0.85546875" style="124" customWidth="1"/>
    <col min="7350" max="7350" width="7.28515625" style="124" customWidth="1"/>
    <col min="7351" max="7351" width="0.7109375" style="124" customWidth="1"/>
    <col min="7352" max="7352" width="16.85546875" style="124" customWidth="1"/>
    <col min="7353" max="7353" width="0.7109375" style="124" customWidth="1"/>
    <col min="7354" max="7354" width="17.28515625" style="124" customWidth="1"/>
    <col min="7355" max="7355" width="1.140625" style="124" customWidth="1"/>
    <col min="7356" max="7356" width="15.28515625" style="124" customWidth="1"/>
    <col min="7357" max="7357" width="0.7109375" style="124" customWidth="1"/>
    <col min="7358" max="7358" width="16.7109375" style="124" customWidth="1"/>
    <col min="7359" max="7359" width="0.7109375" style="124" customWidth="1"/>
    <col min="7360" max="7360" width="17.42578125" style="124" customWidth="1"/>
    <col min="7361" max="7361" width="0.7109375" style="124" customWidth="1"/>
    <col min="7362" max="7362" width="15.28515625" style="124" customWidth="1"/>
    <col min="7363" max="7363" width="4.140625" style="124" customWidth="1"/>
    <col min="7364" max="7365" width="0" style="124" hidden="1" customWidth="1"/>
    <col min="7366" max="7601" width="10.140625" style="124"/>
    <col min="7602" max="7602" width="3" style="124" customWidth="1"/>
    <col min="7603" max="7603" width="2.140625" style="124" customWidth="1"/>
    <col min="7604" max="7604" width="39.42578125" style="124" customWidth="1"/>
    <col min="7605" max="7605" width="0.85546875" style="124" customWidth="1"/>
    <col min="7606" max="7606" width="7.28515625" style="124" customWidth="1"/>
    <col min="7607" max="7607" width="0.7109375" style="124" customWidth="1"/>
    <col min="7608" max="7608" width="16.85546875" style="124" customWidth="1"/>
    <col min="7609" max="7609" width="0.7109375" style="124" customWidth="1"/>
    <col min="7610" max="7610" width="17.28515625" style="124" customWidth="1"/>
    <col min="7611" max="7611" width="1.140625" style="124" customWidth="1"/>
    <col min="7612" max="7612" width="15.28515625" style="124" customWidth="1"/>
    <col min="7613" max="7613" width="0.7109375" style="124" customWidth="1"/>
    <col min="7614" max="7614" width="16.7109375" style="124" customWidth="1"/>
    <col min="7615" max="7615" width="0.7109375" style="124" customWidth="1"/>
    <col min="7616" max="7616" width="17.42578125" style="124" customWidth="1"/>
    <col min="7617" max="7617" width="0.7109375" style="124" customWidth="1"/>
    <col min="7618" max="7618" width="15.28515625" style="124" customWidth="1"/>
    <col min="7619" max="7619" width="4.140625" style="124" customWidth="1"/>
    <col min="7620" max="7621" width="0" style="124" hidden="1" customWidth="1"/>
    <col min="7622" max="7857" width="10.140625" style="124"/>
    <col min="7858" max="7858" width="3" style="124" customWidth="1"/>
    <col min="7859" max="7859" width="2.140625" style="124" customWidth="1"/>
    <col min="7860" max="7860" width="39.42578125" style="124" customWidth="1"/>
    <col min="7861" max="7861" width="0.85546875" style="124" customWidth="1"/>
    <col min="7862" max="7862" width="7.28515625" style="124" customWidth="1"/>
    <col min="7863" max="7863" width="0.7109375" style="124" customWidth="1"/>
    <col min="7864" max="7864" width="16.85546875" style="124" customWidth="1"/>
    <col min="7865" max="7865" width="0.7109375" style="124" customWidth="1"/>
    <col min="7866" max="7866" width="17.28515625" style="124" customWidth="1"/>
    <col min="7867" max="7867" width="1.140625" style="124" customWidth="1"/>
    <col min="7868" max="7868" width="15.28515625" style="124" customWidth="1"/>
    <col min="7869" max="7869" width="0.7109375" style="124" customWidth="1"/>
    <col min="7870" max="7870" width="16.7109375" style="124" customWidth="1"/>
    <col min="7871" max="7871" width="0.7109375" style="124" customWidth="1"/>
    <col min="7872" max="7872" width="17.42578125" style="124" customWidth="1"/>
    <col min="7873" max="7873" width="0.7109375" style="124" customWidth="1"/>
    <col min="7874" max="7874" width="15.28515625" style="124" customWidth="1"/>
    <col min="7875" max="7875" width="4.140625" style="124" customWidth="1"/>
    <col min="7876" max="7877" width="0" style="124" hidden="1" customWidth="1"/>
    <col min="7878" max="8113" width="10.140625" style="124"/>
    <col min="8114" max="8114" width="3" style="124" customWidth="1"/>
    <col min="8115" max="8115" width="2.140625" style="124" customWidth="1"/>
    <col min="8116" max="8116" width="39.42578125" style="124" customWidth="1"/>
    <col min="8117" max="8117" width="0.85546875" style="124" customWidth="1"/>
    <col min="8118" max="8118" width="7.28515625" style="124" customWidth="1"/>
    <col min="8119" max="8119" width="0.7109375" style="124" customWidth="1"/>
    <col min="8120" max="8120" width="16.85546875" style="124" customWidth="1"/>
    <col min="8121" max="8121" width="0.7109375" style="124" customWidth="1"/>
    <col min="8122" max="8122" width="17.28515625" style="124" customWidth="1"/>
    <col min="8123" max="8123" width="1.140625" style="124" customWidth="1"/>
    <col min="8124" max="8124" width="15.28515625" style="124" customWidth="1"/>
    <col min="8125" max="8125" width="0.7109375" style="124" customWidth="1"/>
    <col min="8126" max="8126" width="16.7109375" style="124" customWidth="1"/>
    <col min="8127" max="8127" width="0.7109375" style="124" customWidth="1"/>
    <col min="8128" max="8128" width="17.42578125" style="124" customWidth="1"/>
    <col min="8129" max="8129" width="0.7109375" style="124" customWidth="1"/>
    <col min="8130" max="8130" width="15.28515625" style="124" customWidth="1"/>
    <col min="8131" max="8131" width="4.140625" style="124" customWidth="1"/>
    <col min="8132" max="8133" width="0" style="124" hidden="1" customWidth="1"/>
    <col min="8134" max="8369" width="10.140625" style="124"/>
    <col min="8370" max="8370" width="3" style="124" customWidth="1"/>
    <col min="8371" max="8371" width="2.140625" style="124" customWidth="1"/>
    <col min="8372" max="8372" width="39.42578125" style="124" customWidth="1"/>
    <col min="8373" max="8373" width="0.85546875" style="124" customWidth="1"/>
    <col min="8374" max="8374" width="7.28515625" style="124" customWidth="1"/>
    <col min="8375" max="8375" width="0.7109375" style="124" customWidth="1"/>
    <col min="8376" max="8376" width="16.85546875" style="124" customWidth="1"/>
    <col min="8377" max="8377" width="0.7109375" style="124" customWidth="1"/>
    <col min="8378" max="8378" width="17.28515625" style="124" customWidth="1"/>
    <col min="8379" max="8379" width="1.140625" style="124" customWidth="1"/>
    <col min="8380" max="8380" width="15.28515625" style="124" customWidth="1"/>
    <col min="8381" max="8381" width="0.7109375" style="124" customWidth="1"/>
    <col min="8382" max="8382" width="16.7109375" style="124" customWidth="1"/>
    <col min="8383" max="8383" width="0.7109375" style="124" customWidth="1"/>
    <col min="8384" max="8384" width="17.42578125" style="124" customWidth="1"/>
    <col min="8385" max="8385" width="0.7109375" style="124" customWidth="1"/>
    <col min="8386" max="8386" width="15.28515625" style="124" customWidth="1"/>
    <col min="8387" max="8387" width="4.140625" style="124" customWidth="1"/>
    <col min="8388" max="8389" width="0" style="124" hidden="1" customWidth="1"/>
    <col min="8390" max="8625" width="10.140625" style="124"/>
    <col min="8626" max="8626" width="3" style="124" customWidth="1"/>
    <col min="8627" max="8627" width="2.140625" style="124" customWidth="1"/>
    <col min="8628" max="8628" width="39.42578125" style="124" customWidth="1"/>
    <col min="8629" max="8629" width="0.85546875" style="124" customWidth="1"/>
    <col min="8630" max="8630" width="7.28515625" style="124" customWidth="1"/>
    <col min="8631" max="8631" width="0.7109375" style="124" customWidth="1"/>
    <col min="8632" max="8632" width="16.85546875" style="124" customWidth="1"/>
    <col min="8633" max="8633" width="0.7109375" style="124" customWidth="1"/>
    <col min="8634" max="8634" width="17.28515625" style="124" customWidth="1"/>
    <col min="8635" max="8635" width="1.140625" style="124" customWidth="1"/>
    <col min="8636" max="8636" width="15.28515625" style="124" customWidth="1"/>
    <col min="8637" max="8637" width="0.7109375" style="124" customWidth="1"/>
    <col min="8638" max="8638" width="16.7109375" style="124" customWidth="1"/>
    <col min="8639" max="8639" width="0.7109375" style="124" customWidth="1"/>
    <col min="8640" max="8640" width="17.42578125" style="124" customWidth="1"/>
    <col min="8641" max="8641" width="0.7109375" style="124" customWidth="1"/>
    <col min="8642" max="8642" width="15.28515625" style="124" customWidth="1"/>
    <col min="8643" max="8643" width="4.140625" style="124" customWidth="1"/>
    <col min="8644" max="8645" width="0" style="124" hidden="1" customWidth="1"/>
    <col min="8646" max="8881" width="10.140625" style="124"/>
    <col min="8882" max="8882" width="3" style="124" customWidth="1"/>
    <col min="8883" max="8883" width="2.140625" style="124" customWidth="1"/>
    <col min="8884" max="8884" width="39.42578125" style="124" customWidth="1"/>
    <col min="8885" max="8885" width="0.85546875" style="124" customWidth="1"/>
    <col min="8886" max="8886" width="7.28515625" style="124" customWidth="1"/>
    <col min="8887" max="8887" width="0.7109375" style="124" customWidth="1"/>
    <col min="8888" max="8888" width="16.85546875" style="124" customWidth="1"/>
    <col min="8889" max="8889" width="0.7109375" style="124" customWidth="1"/>
    <col min="8890" max="8890" width="17.28515625" style="124" customWidth="1"/>
    <col min="8891" max="8891" width="1.140625" style="124" customWidth="1"/>
    <col min="8892" max="8892" width="15.28515625" style="124" customWidth="1"/>
    <col min="8893" max="8893" width="0.7109375" style="124" customWidth="1"/>
    <col min="8894" max="8894" width="16.7109375" style="124" customWidth="1"/>
    <col min="8895" max="8895" width="0.7109375" style="124" customWidth="1"/>
    <col min="8896" max="8896" width="17.42578125" style="124" customWidth="1"/>
    <col min="8897" max="8897" width="0.7109375" style="124" customWidth="1"/>
    <col min="8898" max="8898" width="15.28515625" style="124" customWidth="1"/>
    <col min="8899" max="8899" width="4.140625" style="124" customWidth="1"/>
    <col min="8900" max="8901" width="0" style="124" hidden="1" customWidth="1"/>
    <col min="8902" max="9137" width="10.140625" style="124"/>
    <col min="9138" max="9138" width="3" style="124" customWidth="1"/>
    <col min="9139" max="9139" width="2.140625" style="124" customWidth="1"/>
    <col min="9140" max="9140" width="39.42578125" style="124" customWidth="1"/>
    <col min="9141" max="9141" width="0.85546875" style="124" customWidth="1"/>
    <col min="9142" max="9142" width="7.28515625" style="124" customWidth="1"/>
    <col min="9143" max="9143" width="0.7109375" style="124" customWidth="1"/>
    <col min="9144" max="9144" width="16.85546875" style="124" customWidth="1"/>
    <col min="9145" max="9145" width="0.7109375" style="124" customWidth="1"/>
    <col min="9146" max="9146" width="17.28515625" style="124" customWidth="1"/>
    <col min="9147" max="9147" width="1.140625" style="124" customWidth="1"/>
    <col min="9148" max="9148" width="15.28515625" style="124" customWidth="1"/>
    <col min="9149" max="9149" width="0.7109375" style="124" customWidth="1"/>
    <col min="9150" max="9150" width="16.7109375" style="124" customWidth="1"/>
    <col min="9151" max="9151" width="0.7109375" style="124" customWidth="1"/>
    <col min="9152" max="9152" width="17.42578125" style="124" customWidth="1"/>
    <col min="9153" max="9153" width="0.7109375" style="124" customWidth="1"/>
    <col min="9154" max="9154" width="15.28515625" style="124" customWidth="1"/>
    <col min="9155" max="9155" width="4.140625" style="124" customWidth="1"/>
    <col min="9156" max="9157" width="0" style="124" hidden="1" customWidth="1"/>
    <col min="9158" max="9393" width="10.140625" style="124"/>
    <col min="9394" max="9394" width="3" style="124" customWidth="1"/>
    <col min="9395" max="9395" width="2.140625" style="124" customWidth="1"/>
    <col min="9396" max="9396" width="39.42578125" style="124" customWidth="1"/>
    <col min="9397" max="9397" width="0.85546875" style="124" customWidth="1"/>
    <col min="9398" max="9398" width="7.28515625" style="124" customWidth="1"/>
    <col min="9399" max="9399" width="0.7109375" style="124" customWidth="1"/>
    <col min="9400" max="9400" width="16.85546875" style="124" customWidth="1"/>
    <col min="9401" max="9401" width="0.7109375" style="124" customWidth="1"/>
    <col min="9402" max="9402" width="17.28515625" style="124" customWidth="1"/>
    <col min="9403" max="9403" width="1.140625" style="124" customWidth="1"/>
    <col min="9404" max="9404" width="15.28515625" style="124" customWidth="1"/>
    <col min="9405" max="9405" width="0.7109375" style="124" customWidth="1"/>
    <col min="9406" max="9406" width="16.7109375" style="124" customWidth="1"/>
    <col min="9407" max="9407" width="0.7109375" style="124" customWidth="1"/>
    <col min="9408" max="9408" width="17.42578125" style="124" customWidth="1"/>
    <col min="9409" max="9409" width="0.7109375" style="124" customWidth="1"/>
    <col min="9410" max="9410" width="15.28515625" style="124" customWidth="1"/>
    <col min="9411" max="9411" width="4.140625" style="124" customWidth="1"/>
    <col min="9412" max="9413" width="0" style="124" hidden="1" customWidth="1"/>
    <col min="9414" max="9649" width="10.140625" style="124"/>
    <col min="9650" max="9650" width="3" style="124" customWidth="1"/>
    <col min="9651" max="9651" width="2.140625" style="124" customWidth="1"/>
    <col min="9652" max="9652" width="39.42578125" style="124" customWidth="1"/>
    <col min="9653" max="9653" width="0.85546875" style="124" customWidth="1"/>
    <col min="9654" max="9654" width="7.28515625" style="124" customWidth="1"/>
    <col min="9655" max="9655" width="0.7109375" style="124" customWidth="1"/>
    <col min="9656" max="9656" width="16.85546875" style="124" customWidth="1"/>
    <col min="9657" max="9657" width="0.7109375" style="124" customWidth="1"/>
    <col min="9658" max="9658" width="17.28515625" style="124" customWidth="1"/>
    <col min="9659" max="9659" width="1.140625" style="124" customWidth="1"/>
    <col min="9660" max="9660" width="15.28515625" style="124" customWidth="1"/>
    <col min="9661" max="9661" width="0.7109375" style="124" customWidth="1"/>
    <col min="9662" max="9662" width="16.7109375" style="124" customWidth="1"/>
    <col min="9663" max="9663" width="0.7109375" style="124" customWidth="1"/>
    <col min="9664" max="9664" width="17.42578125" style="124" customWidth="1"/>
    <col min="9665" max="9665" width="0.7109375" style="124" customWidth="1"/>
    <col min="9666" max="9666" width="15.28515625" style="124" customWidth="1"/>
    <col min="9667" max="9667" width="4.140625" style="124" customWidth="1"/>
    <col min="9668" max="9669" width="0" style="124" hidden="1" customWidth="1"/>
    <col min="9670" max="9905" width="10.140625" style="124"/>
    <col min="9906" max="9906" width="3" style="124" customWidth="1"/>
    <col min="9907" max="9907" width="2.140625" style="124" customWidth="1"/>
    <col min="9908" max="9908" width="39.42578125" style="124" customWidth="1"/>
    <col min="9909" max="9909" width="0.85546875" style="124" customWidth="1"/>
    <col min="9910" max="9910" width="7.28515625" style="124" customWidth="1"/>
    <col min="9911" max="9911" width="0.7109375" style="124" customWidth="1"/>
    <col min="9912" max="9912" width="16.85546875" style="124" customWidth="1"/>
    <col min="9913" max="9913" width="0.7109375" style="124" customWidth="1"/>
    <col min="9914" max="9914" width="17.28515625" style="124" customWidth="1"/>
    <col min="9915" max="9915" width="1.140625" style="124" customWidth="1"/>
    <col min="9916" max="9916" width="15.28515625" style="124" customWidth="1"/>
    <col min="9917" max="9917" width="0.7109375" style="124" customWidth="1"/>
    <col min="9918" max="9918" width="16.7109375" style="124" customWidth="1"/>
    <col min="9919" max="9919" width="0.7109375" style="124" customWidth="1"/>
    <col min="9920" max="9920" width="17.42578125" style="124" customWidth="1"/>
    <col min="9921" max="9921" width="0.7109375" style="124" customWidth="1"/>
    <col min="9922" max="9922" width="15.28515625" style="124" customWidth="1"/>
    <col min="9923" max="9923" width="4.140625" style="124" customWidth="1"/>
    <col min="9924" max="9925" width="0" style="124" hidden="1" customWidth="1"/>
    <col min="9926" max="10161" width="10.140625" style="124"/>
    <col min="10162" max="10162" width="3" style="124" customWidth="1"/>
    <col min="10163" max="10163" width="2.140625" style="124" customWidth="1"/>
    <col min="10164" max="10164" width="39.42578125" style="124" customWidth="1"/>
    <col min="10165" max="10165" width="0.85546875" style="124" customWidth="1"/>
    <col min="10166" max="10166" width="7.28515625" style="124" customWidth="1"/>
    <col min="10167" max="10167" width="0.7109375" style="124" customWidth="1"/>
    <col min="10168" max="10168" width="16.85546875" style="124" customWidth="1"/>
    <col min="10169" max="10169" width="0.7109375" style="124" customWidth="1"/>
    <col min="10170" max="10170" width="17.28515625" style="124" customWidth="1"/>
    <col min="10171" max="10171" width="1.140625" style="124" customWidth="1"/>
    <col min="10172" max="10172" width="15.28515625" style="124" customWidth="1"/>
    <col min="10173" max="10173" width="0.7109375" style="124" customWidth="1"/>
    <col min="10174" max="10174" width="16.7109375" style="124" customWidth="1"/>
    <col min="10175" max="10175" width="0.7109375" style="124" customWidth="1"/>
    <col min="10176" max="10176" width="17.42578125" style="124" customWidth="1"/>
    <col min="10177" max="10177" width="0.7109375" style="124" customWidth="1"/>
    <col min="10178" max="10178" width="15.28515625" style="124" customWidth="1"/>
    <col min="10179" max="10179" width="4.140625" style="124" customWidth="1"/>
    <col min="10180" max="10181" width="0" style="124" hidden="1" customWidth="1"/>
    <col min="10182" max="10417" width="10.140625" style="124"/>
    <col min="10418" max="10418" width="3" style="124" customWidth="1"/>
    <col min="10419" max="10419" width="2.140625" style="124" customWidth="1"/>
    <col min="10420" max="10420" width="39.42578125" style="124" customWidth="1"/>
    <col min="10421" max="10421" width="0.85546875" style="124" customWidth="1"/>
    <col min="10422" max="10422" width="7.28515625" style="124" customWidth="1"/>
    <col min="10423" max="10423" width="0.7109375" style="124" customWidth="1"/>
    <col min="10424" max="10424" width="16.85546875" style="124" customWidth="1"/>
    <col min="10425" max="10425" width="0.7109375" style="124" customWidth="1"/>
    <col min="10426" max="10426" width="17.28515625" style="124" customWidth="1"/>
    <col min="10427" max="10427" width="1.140625" style="124" customWidth="1"/>
    <col min="10428" max="10428" width="15.28515625" style="124" customWidth="1"/>
    <col min="10429" max="10429" width="0.7109375" style="124" customWidth="1"/>
    <col min="10430" max="10430" width="16.7109375" style="124" customWidth="1"/>
    <col min="10431" max="10431" width="0.7109375" style="124" customWidth="1"/>
    <col min="10432" max="10432" width="17.42578125" style="124" customWidth="1"/>
    <col min="10433" max="10433" width="0.7109375" style="124" customWidth="1"/>
    <col min="10434" max="10434" width="15.28515625" style="124" customWidth="1"/>
    <col min="10435" max="10435" width="4.140625" style="124" customWidth="1"/>
    <col min="10436" max="10437" width="0" style="124" hidden="1" customWidth="1"/>
    <col min="10438" max="10673" width="10.140625" style="124"/>
    <col min="10674" max="10674" width="3" style="124" customWidth="1"/>
    <col min="10675" max="10675" width="2.140625" style="124" customWidth="1"/>
    <col min="10676" max="10676" width="39.42578125" style="124" customWidth="1"/>
    <col min="10677" max="10677" width="0.85546875" style="124" customWidth="1"/>
    <col min="10678" max="10678" width="7.28515625" style="124" customWidth="1"/>
    <col min="10679" max="10679" width="0.7109375" style="124" customWidth="1"/>
    <col min="10680" max="10680" width="16.85546875" style="124" customWidth="1"/>
    <col min="10681" max="10681" width="0.7109375" style="124" customWidth="1"/>
    <col min="10682" max="10682" width="17.28515625" style="124" customWidth="1"/>
    <col min="10683" max="10683" width="1.140625" style="124" customWidth="1"/>
    <col min="10684" max="10684" width="15.28515625" style="124" customWidth="1"/>
    <col min="10685" max="10685" width="0.7109375" style="124" customWidth="1"/>
    <col min="10686" max="10686" width="16.7109375" style="124" customWidth="1"/>
    <col min="10687" max="10687" width="0.7109375" style="124" customWidth="1"/>
    <col min="10688" max="10688" width="17.42578125" style="124" customWidth="1"/>
    <col min="10689" max="10689" width="0.7109375" style="124" customWidth="1"/>
    <col min="10690" max="10690" width="15.28515625" style="124" customWidth="1"/>
    <col min="10691" max="10691" width="4.140625" style="124" customWidth="1"/>
    <col min="10692" max="10693" width="0" style="124" hidden="1" customWidth="1"/>
    <col min="10694" max="10929" width="10.140625" style="124"/>
    <col min="10930" max="10930" width="3" style="124" customWidth="1"/>
    <col min="10931" max="10931" width="2.140625" style="124" customWidth="1"/>
    <col min="10932" max="10932" width="39.42578125" style="124" customWidth="1"/>
    <col min="10933" max="10933" width="0.85546875" style="124" customWidth="1"/>
    <col min="10934" max="10934" width="7.28515625" style="124" customWidth="1"/>
    <col min="10935" max="10935" width="0.7109375" style="124" customWidth="1"/>
    <col min="10936" max="10936" width="16.85546875" style="124" customWidth="1"/>
    <col min="10937" max="10937" width="0.7109375" style="124" customWidth="1"/>
    <col min="10938" max="10938" width="17.28515625" style="124" customWidth="1"/>
    <col min="10939" max="10939" width="1.140625" style="124" customWidth="1"/>
    <col min="10940" max="10940" width="15.28515625" style="124" customWidth="1"/>
    <col min="10941" max="10941" width="0.7109375" style="124" customWidth="1"/>
    <col min="10942" max="10942" width="16.7109375" style="124" customWidth="1"/>
    <col min="10943" max="10943" width="0.7109375" style="124" customWidth="1"/>
    <col min="10944" max="10944" width="17.42578125" style="124" customWidth="1"/>
    <col min="10945" max="10945" width="0.7109375" style="124" customWidth="1"/>
    <col min="10946" max="10946" width="15.28515625" style="124" customWidth="1"/>
    <col min="10947" max="10947" width="4.140625" style="124" customWidth="1"/>
    <col min="10948" max="10949" width="0" style="124" hidden="1" customWidth="1"/>
    <col min="10950" max="11185" width="10.140625" style="124"/>
    <col min="11186" max="11186" width="3" style="124" customWidth="1"/>
    <col min="11187" max="11187" width="2.140625" style="124" customWidth="1"/>
    <col min="11188" max="11188" width="39.42578125" style="124" customWidth="1"/>
    <col min="11189" max="11189" width="0.85546875" style="124" customWidth="1"/>
    <col min="11190" max="11190" width="7.28515625" style="124" customWidth="1"/>
    <col min="11191" max="11191" width="0.7109375" style="124" customWidth="1"/>
    <col min="11192" max="11192" width="16.85546875" style="124" customWidth="1"/>
    <col min="11193" max="11193" width="0.7109375" style="124" customWidth="1"/>
    <col min="11194" max="11194" width="17.28515625" style="124" customWidth="1"/>
    <col min="11195" max="11195" width="1.140625" style="124" customWidth="1"/>
    <col min="11196" max="11196" width="15.28515625" style="124" customWidth="1"/>
    <col min="11197" max="11197" width="0.7109375" style="124" customWidth="1"/>
    <col min="11198" max="11198" width="16.7109375" style="124" customWidth="1"/>
    <col min="11199" max="11199" width="0.7109375" style="124" customWidth="1"/>
    <col min="11200" max="11200" width="17.42578125" style="124" customWidth="1"/>
    <col min="11201" max="11201" width="0.7109375" style="124" customWidth="1"/>
    <col min="11202" max="11202" width="15.28515625" style="124" customWidth="1"/>
    <col min="11203" max="11203" width="4.140625" style="124" customWidth="1"/>
    <col min="11204" max="11205" width="0" style="124" hidden="1" customWidth="1"/>
    <col min="11206" max="11441" width="10.140625" style="124"/>
    <col min="11442" max="11442" width="3" style="124" customWidth="1"/>
    <col min="11443" max="11443" width="2.140625" style="124" customWidth="1"/>
    <col min="11444" max="11444" width="39.42578125" style="124" customWidth="1"/>
    <col min="11445" max="11445" width="0.85546875" style="124" customWidth="1"/>
    <col min="11446" max="11446" width="7.28515625" style="124" customWidth="1"/>
    <col min="11447" max="11447" width="0.7109375" style="124" customWidth="1"/>
    <col min="11448" max="11448" width="16.85546875" style="124" customWidth="1"/>
    <col min="11449" max="11449" width="0.7109375" style="124" customWidth="1"/>
    <col min="11450" max="11450" width="17.28515625" style="124" customWidth="1"/>
    <col min="11451" max="11451" width="1.140625" style="124" customWidth="1"/>
    <col min="11452" max="11452" width="15.28515625" style="124" customWidth="1"/>
    <col min="11453" max="11453" width="0.7109375" style="124" customWidth="1"/>
    <col min="11454" max="11454" width="16.7109375" style="124" customWidth="1"/>
    <col min="11455" max="11455" width="0.7109375" style="124" customWidth="1"/>
    <col min="11456" max="11456" width="17.42578125" style="124" customWidth="1"/>
    <col min="11457" max="11457" width="0.7109375" style="124" customWidth="1"/>
    <col min="11458" max="11458" width="15.28515625" style="124" customWidth="1"/>
    <col min="11459" max="11459" width="4.140625" style="124" customWidth="1"/>
    <col min="11460" max="11461" width="0" style="124" hidden="1" customWidth="1"/>
    <col min="11462" max="11697" width="10.140625" style="124"/>
    <col min="11698" max="11698" width="3" style="124" customWidth="1"/>
    <col min="11699" max="11699" width="2.140625" style="124" customWidth="1"/>
    <col min="11700" max="11700" width="39.42578125" style="124" customWidth="1"/>
    <col min="11701" max="11701" width="0.85546875" style="124" customWidth="1"/>
    <col min="11702" max="11702" width="7.28515625" style="124" customWidth="1"/>
    <col min="11703" max="11703" width="0.7109375" style="124" customWidth="1"/>
    <col min="11704" max="11704" width="16.85546875" style="124" customWidth="1"/>
    <col min="11705" max="11705" width="0.7109375" style="124" customWidth="1"/>
    <col min="11706" max="11706" width="17.28515625" style="124" customWidth="1"/>
    <col min="11707" max="11707" width="1.140625" style="124" customWidth="1"/>
    <col min="11708" max="11708" width="15.28515625" style="124" customWidth="1"/>
    <col min="11709" max="11709" width="0.7109375" style="124" customWidth="1"/>
    <col min="11710" max="11710" width="16.7109375" style="124" customWidth="1"/>
    <col min="11711" max="11711" width="0.7109375" style="124" customWidth="1"/>
    <col min="11712" max="11712" width="17.42578125" style="124" customWidth="1"/>
    <col min="11713" max="11713" width="0.7109375" style="124" customWidth="1"/>
    <col min="11714" max="11714" width="15.28515625" style="124" customWidth="1"/>
    <col min="11715" max="11715" width="4.140625" style="124" customWidth="1"/>
    <col min="11716" max="11717" width="0" style="124" hidden="1" customWidth="1"/>
    <col min="11718" max="11953" width="10.140625" style="124"/>
    <col min="11954" max="11954" width="3" style="124" customWidth="1"/>
    <col min="11955" max="11955" width="2.140625" style="124" customWidth="1"/>
    <col min="11956" max="11956" width="39.42578125" style="124" customWidth="1"/>
    <col min="11957" max="11957" width="0.85546875" style="124" customWidth="1"/>
    <col min="11958" max="11958" width="7.28515625" style="124" customWidth="1"/>
    <col min="11959" max="11959" width="0.7109375" style="124" customWidth="1"/>
    <col min="11960" max="11960" width="16.85546875" style="124" customWidth="1"/>
    <col min="11961" max="11961" width="0.7109375" style="124" customWidth="1"/>
    <col min="11962" max="11962" width="17.28515625" style="124" customWidth="1"/>
    <col min="11963" max="11963" width="1.140625" style="124" customWidth="1"/>
    <col min="11964" max="11964" width="15.28515625" style="124" customWidth="1"/>
    <col min="11965" max="11965" width="0.7109375" style="124" customWidth="1"/>
    <col min="11966" max="11966" width="16.7109375" style="124" customWidth="1"/>
    <col min="11967" max="11967" width="0.7109375" style="124" customWidth="1"/>
    <col min="11968" max="11968" width="17.42578125" style="124" customWidth="1"/>
    <col min="11969" max="11969" width="0.7109375" style="124" customWidth="1"/>
    <col min="11970" max="11970" width="15.28515625" style="124" customWidth="1"/>
    <col min="11971" max="11971" width="4.140625" style="124" customWidth="1"/>
    <col min="11972" max="11973" width="0" style="124" hidden="1" customWidth="1"/>
    <col min="11974" max="12209" width="10.140625" style="124"/>
    <col min="12210" max="12210" width="3" style="124" customWidth="1"/>
    <col min="12211" max="12211" width="2.140625" style="124" customWidth="1"/>
    <col min="12212" max="12212" width="39.42578125" style="124" customWidth="1"/>
    <col min="12213" max="12213" width="0.85546875" style="124" customWidth="1"/>
    <col min="12214" max="12214" width="7.28515625" style="124" customWidth="1"/>
    <col min="12215" max="12215" width="0.7109375" style="124" customWidth="1"/>
    <col min="12216" max="12216" width="16.85546875" style="124" customWidth="1"/>
    <col min="12217" max="12217" width="0.7109375" style="124" customWidth="1"/>
    <col min="12218" max="12218" width="17.28515625" style="124" customWidth="1"/>
    <col min="12219" max="12219" width="1.140625" style="124" customWidth="1"/>
    <col min="12220" max="12220" width="15.28515625" style="124" customWidth="1"/>
    <col min="12221" max="12221" width="0.7109375" style="124" customWidth="1"/>
    <col min="12222" max="12222" width="16.7109375" style="124" customWidth="1"/>
    <col min="12223" max="12223" width="0.7109375" style="124" customWidth="1"/>
    <col min="12224" max="12224" width="17.42578125" style="124" customWidth="1"/>
    <col min="12225" max="12225" width="0.7109375" style="124" customWidth="1"/>
    <col min="12226" max="12226" width="15.28515625" style="124" customWidth="1"/>
    <col min="12227" max="12227" width="4.140625" style="124" customWidth="1"/>
    <col min="12228" max="12229" width="0" style="124" hidden="1" customWidth="1"/>
    <col min="12230" max="12465" width="10.140625" style="124"/>
    <col min="12466" max="12466" width="3" style="124" customWidth="1"/>
    <col min="12467" max="12467" width="2.140625" style="124" customWidth="1"/>
    <col min="12468" max="12468" width="39.42578125" style="124" customWidth="1"/>
    <col min="12469" max="12469" width="0.85546875" style="124" customWidth="1"/>
    <col min="12470" max="12470" width="7.28515625" style="124" customWidth="1"/>
    <col min="12471" max="12471" width="0.7109375" style="124" customWidth="1"/>
    <col min="12472" max="12472" width="16.85546875" style="124" customWidth="1"/>
    <col min="12473" max="12473" width="0.7109375" style="124" customWidth="1"/>
    <col min="12474" max="12474" width="17.28515625" style="124" customWidth="1"/>
    <col min="12475" max="12475" width="1.140625" style="124" customWidth="1"/>
    <col min="12476" max="12476" width="15.28515625" style="124" customWidth="1"/>
    <col min="12477" max="12477" width="0.7109375" style="124" customWidth="1"/>
    <col min="12478" max="12478" width="16.7109375" style="124" customWidth="1"/>
    <col min="12479" max="12479" width="0.7109375" style="124" customWidth="1"/>
    <col min="12480" max="12480" width="17.42578125" style="124" customWidth="1"/>
    <col min="12481" max="12481" width="0.7109375" style="124" customWidth="1"/>
    <col min="12482" max="12482" width="15.28515625" style="124" customWidth="1"/>
    <col min="12483" max="12483" width="4.140625" style="124" customWidth="1"/>
    <col min="12484" max="12485" width="0" style="124" hidden="1" customWidth="1"/>
    <col min="12486" max="12721" width="10.140625" style="124"/>
    <col min="12722" max="12722" width="3" style="124" customWidth="1"/>
    <col min="12723" max="12723" width="2.140625" style="124" customWidth="1"/>
    <col min="12724" max="12724" width="39.42578125" style="124" customWidth="1"/>
    <col min="12725" max="12725" width="0.85546875" style="124" customWidth="1"/>
    <col min="12726" max="12726" width="7.28515625" style="124" customWidth="1"/>
    <col min="12727" max="12727" width="0.7109375" style="124" customWidth="1"/>
    <col min="12728" max="12728" width="16.85546875" style="124" customWidth="1"/>
    <col min="12729" max="12729" width="0.7109375" style="124" customWidth="1"/>
    <col min="12730" max="12730" width="17.28515625" style="124" customWidth="1"/>
    <col min="12731" max="12731" width="1.140625" style="124" customWidth="1"/>
    <col min="12732" max="12732" width="15.28515625" style="124" customWidth="1"/>
    <col min="12733" max="12733" width="0.7109375" style="124" customWidth="1"/>
    <col min="12734" max="12734" width="16.7109375" style="124" customWidth="1"/>
    <col min="12735" max="12735" width="0.7109375" style="124" customWidth="1"/>
    <col min="12736" max="12736" width="17.42578125" style="124" customWidth="1"/>
    <col min="12737" max="12737" width="0.7109375" style="124" customWidth="1"/>
    <col min="12738" max="12738" width="15.28515625" style="124" customWidth="1"/>
    <col min="12739" max="12739" width="4.140625" style="124" customWidth="1"/>
    <col min="12740" max="12741" width="0" style="124" hidden="1" customWidth="1"/>
    <col min="12742" max="12977" width="10.140625" style="124"/>
    <col min="12978" max="12978" width="3" style="124" customWidth="1"/>
    <col min="12979" max="12979" width="2.140625" style="124" customWidth="1"/>
    <col min="12980" max="12980" width="39.42578125" style="124" customWidth="1"/>
    <col min="12981" max="12981" width="0.85546875" style="124" customWidth="1"/>
    <col min="12982" max="12982" width="7.28515625" style="124" customWidth="1"/>
    <col min="12983" max="12983" width="0.7109375" style="124" customWidth="1"/>
    <col min="12984" max="12984" width="16.85546875" style="124" customWidth="1"/>
    <col min="12985" max="12985" width="0.7109375" style="124" customWidth="1"/>
    <col min="12986" max="12986" width="17.28515625" style="124" customWidth="1"/>
    <col min="12987" max="12987" width="1.140625" style="124" customWidth="1"/>
    <col min="12988" max="12988" width="15.28515625" style="124" customWidth="1"/>
    <col min="12989" max="12989" width="0.7109375" style="124" customWidth="1"/>
    <col min="12990" max="12990" width="16.7109375" style="124" customWidth="1"/>
    <col min="12991" max="12991" width="0.7109375" style="124" customWidth="1"/>
    <col min="12992" max="12992" width="17.42578125" style="124" customWidth="1"/>
    <col min="12993" max="12993" width="0.7109375" style="124" customWidth="1"/>
    <col min="12994" max="12994" width="15.28515625" style="124" customWidth="1"/>
    <col min="12995" max="12995" width="4.140625" style="124" customWidth="1"/>
    <col min="12996" max="12997" width="0" style="124" hidden="1" customWidth="1"/>
    <col min="12998" max="13233" width="10.140625" style="124"/>
    <col min="13234" max="13234" width="3" style="124" customWidth="1"/>
    <col min="13235" max="13235" width="2.140625" style="124" customWidth="1"/>
    <col min="13236" max="13236" width="39.42578125" style="124" customWidth="1"/>
    <col min="13237" max="13237" width="0.85546875" style="124" customWidth="1"/>
    <col min="13238" max="13238" width="7.28515625" style="124" customWidth="1"/>
    <col min="13239" max="13239" width="0.7109375" style="124" customWidth="1"/>
    <col min="13240" max="13240" width="16.85546875" style="124" customWidth="1"/>
    <col min="13241" max="13241" width="0.7109375" style="124" customWidth="1"/>
    <col min="13242" max="13242" width="17.28515625" style="124" customWidth="1"/>
    <col min="13243" max="13243" width="1.140625" style="124" customWidth="1"/>
    <col min="13244" max="13244" width="15.28515625" style="124" customWidth="1"/>
    <col min="13245" max="13245" width="0.7109375" style="124" customWidth="1"/>
    <col min="13246" max="13246" width="16.7109375" style="124" customWidth="1"/>
    <col min="13247" max="13247" width="0.7109375" style="124" customWidth="1"/>
    <col min="13248" max="13248" width="17.42578125" style="124" customWidth="1"/>
    <col min="13249" max="13249" width="0.7109375" style="124" customWidth="1"/>
    <col min="13250" max="13250" width="15.28515625" style="124" customWidth="1"/>
    <col min="13251" max="13251" width="4.140625" style="124" customWidth="1"/>
    <col min="13252" max="13253" width="0" style="124" hidden="1" customWidth="1"/>
    <col min="13254" max="13489" width="10.140625" style="124"/>
    <col min="13490" max="13490" width="3" style="124" customWidth="1"/>
    <col min="13491" max="13491" width="2.140625" style="124" customWidth="1"/>
    <col min="13492" max="13492" width="39.42578125" style="124" customWidth="1"/>
    <col min="13493" max="13493" width="0.85546875" style="124" customWidth="1"/>
    <col min="13494" max="13494" width="7.28515625" style="124" customWidth="1"/>
    <col min="13495" max="13495" width="0.7109375" style="124" customWidth="1"/>
    <col min="13496" max="13496" width="16.85546875" style="124" customWidth="1"/>
    <col min="13497" max="13497" width="0.7109375" style="124" customWidth="1"/>
    <col min="13498" max="13498" width="17.28515625" style="124" customWidth="1"/>
    <col min="13499" max="13499" width="1.140625" style="124" customWidth="1"/>
    <col min="13500" max="13500" width="15.28515625" style="124" customWidth="1"/>
    <col min="13501" max="13501" width="0.7109375" style="124" customWidth="1"/>
    <col min="13502" max="13502" width="16.7109375" style="124" customWidth="1"/>
    <col min="13503" max="13503" width="0.7109375" style="124" customWidth="1"/>
    <col min="13504" max="13504" width="17.42578125" style="124" customWidth="1"/>
    <col min="13505" max="13505" width="0.7109375" style="124" customWidth="1"/>
    <col min="13506" max="13506" width="15.28515625" style="124" customWidth="1"/>
    <col min="13507" max="13507" width="4.140625" style="124" customWidth="1"/>
    <col min="13508" max="13509" width="0" style="124" hidden="1" customWidth="1"/>
    <col min="13510" max="13745" width="10.140625" style="124"/>
    <col min="13746" max="13746" width="3" style="124" customWidth="1"/>
    <col min="13747" max="13747" width="2.140625" style="124" customWidth="1"/>
    <col min="13748" max="13748" width="39.42578125" style="124" customWidth="1"/>
    <col min="13749" max="13749" width="0.85546875" style="124" customWidth="1"/>
    <col min="13750" max="13750" width="7.28515625" style="124" customWidth="1"/>
    <col min="13751" max="13751" width="0.7109375" style="124" customWidth="1"/>
    <col min="13752" max="13752" width="16.85546875" style="124" customWidth="1"/>
    <col min="13753" max="13753" width="0.7109375" style="124" customWidth="1"/>
    <col min="13754" max="13754" width="17.28515625" style="124" customWidth="1"/>
    <col min="13755" max="13755" width="1.140625" style="124" customWidth="1"/>
    <col min="13756" max="13756" width="15.28515625" style="124" customWidth="1"/>
    <col min="13757" max="13757" width="0.7109375" style="124" customWidth="1"/>
    <col min="13758" max="13758" width="16.7109375" style="124" customWidth="1"/>
    <col min="13759" max="13759" width="0.7109375" style="124" customWidth="1"/>
    <col min="13760" max="13760" width="17.42578125" style="124" customWidth="1"/>
    <col min="13761" max="13761" width="0.7109375" style="124" customWidth="1"/>
    <col min="13762" max="13762" width="15.28515625" style="124" customWidth="1"/>
    <col min="13763" max="13763" width="4.140625" style="124" customWidth="1"/>
    <col min="13764" max="13765" width="0" style="124" hidden="1" customWidth="1"/>
    <col min="13766" max="14001" width="10.140625" style="124"/>
    <col min="14002" max="14002" width="3" style="124" customWidth="1"/>
    <col min="14003" max="14003" width="2.140625" style="124" customWidth="1"/>
    <col min="14004" max="14004" width="39.42578125" style="124" customWidth="1"/>
    <col min="14005" max="14005" width="0.85546875" style="124" customWidth="1"/>
    <col min="14006" max="14006" width="7.28515625" style="124" customWidth="1"/>
    <col min="14007" max="14007" width="0.7109375" style="124" customWidth="1"/>
    <col min="14008" max="14008" width="16.85546875" style="124" customWidth="1"/>
    <col min="14009" max="14009" width="0.7109375" style="124" customWidth="1"/>
    <col min="14010" max="14010" width="17.28515625" style="124" customWidth="1"/>
    <col min="14011" max="14011" width="1.140625" style="124" customWidth="1"/>
    <col min="14012" max="14012" width="15.28515625" style="124" customWidth="1"/>
    <col min="14013" max="14013" width="0.7109375" style="124" customWidth="1"/>
    <col min="14014" max="14014" width="16.7109375" style="124" customWidth="1"/>
    <col min="14015" max="14015" width="0.7109375" style="124" customWidth="1"/>
    <col min="14016" max="14016" width="17.42578125" style="124" customWidth="1"/>
    <col min="14017" max="14017" width="0.7109375" style="124" customWidth="1"/>
    <col min="14018" max="14018" width="15.28515625" style="124" customWidth="1"/>
    <col min="14019" max="14019" width="4.140625" style="124" customWidth="1"/>
    <col min="14020" max="14021" width="0" style="124" hidden="1" customWidth="1"/>
    <col min="14022" max="14257" width="10.140625" style="124"/>
    <col min="14258" max="14258" width="3" style="124" customWidth="1"/>
    <col min="14259" max="14259" width="2.140625" style="124" customWidth="1"/>
    <col min="14260" max="14260" width="39.42578125" style="124" customWidth="1"/>
    <col min="14261" max="14261" width="0.85546875" style="124" customWidth="1"/>
    <col min="14262" max="14262" width="7.28515625" style="124" customWidth="1"/>
    <col min="14263" max="14263" width="0.7109375" style="124" customWidth="1"/>
    <col min="14264" max="14264" width="16.85546875" style="124" customWidth="1"/>
    <col min="14265" max="14265" width="0.7109375" style="124" customWidth="1"/>
    <col min="14266" max="14266" width="17.28515625" style="124" customWidth="1"/>
    <col min="14267" max="14267" width="1.140625" style="124" customWidth="1"/>
    <col min="14268" max="14268" width="15.28515625" style="124" customWidth="1"/>
    <col min="14269" max="14269" width="0.7109375" style="124" customWidth="1"/>
    <col min="14270" max="14270" width="16.7109375" style="124" customWidth="1"/>
    <col min="14271" max="14271" width="0.7109375" style="124" customWidth="1"/>
    <col min="14272" max="14272" width="17.42578125" style="124" customWidth="1"/>
    <col min="14273" max="14273" width="0.7109375" style="124" customWidth="1"/>
    <col min="14274" max="14274" width="15.28515625" style="124" customWidth="1"/>
    <col min="14275" max="14275" width="4.140625" style="124" customWidth="1"/>
    <col min="14276" max="14277" width="0" style="124" hidden="1" customWidth="1"/>
    <col min="14278" max="14513" width="10.140625" style="124"/>
    <col min="14514" max="14514" width="3" style="124" customWidth="1"/>
    <col min="14515" max="14515" width="2.140625" style="124" customWidth="1"/>
    <col min="14516" max="14516" width="39.42578125" style="124" customWidth="1"/>
    <col min="14517" max="14517" width="0.85546875" style="124" customWidth="1"/>
    <col min="14518" max="14518" width="7.28515625" style="124" customWidth="1"/>
    <col min="14519" max="14519" width="0.7109375" style="124" customWidth="1"/>
    <col min="14520" max="14520" width="16.85546875" style="124" customWidth="1"/>
    <col min="14521" max="14521" width="0.7109375" style="124" customWidth="1"/>
    <col min="14522" max="14522" width="17.28515625" style="124" customWidth="1"/>
    <col min="14523" max="14523" width="1.140625" style="124" customWidth="1"/>
    <col min="14524" max="14524" width="15.28515625" style="124" customWidth="1"/>
    <col min="14525" max="14525" width="0.7109375" style="124" customWidth="1"/>
    <col min="14526" max="14526" width="16.7109375" style="124" customWidth="1"/>
    <col min="14527" max="14527" width="0.7109375" style="124" customWidth="1"/>
    <col min="14528" max="14528" width="17.42578125" style="124" customWidth="1"/>
    <col min="14529" max="14529" width="0.7109375" style="124" customWidth="1"/>
    <col min="14530" max="14530" width="15.28515625" style="124" customWidth="1"/>
    <col min="14531" max="14531" width="4.140625" style="124" customWidth="1"/>
    <col min="14532" max="14533" width="0" style="124" hidden="1" customWidth="1"/>
    <col min="14534" max="14769" width="10.140625" style="124"/>
    <col min="14770" max="14770" width="3" style="124" customWidth="1"/>
    <col min="14771" max="14771" width="2.140625" style="124" customWidth="1"/>
    <col min="14772" max="14772" width="39.42578125" style="124" customWidth="1"/>
    <col min="14773" max="14773" width="0.85546875" style="124" customWidth="1"/>
    <col min="14774" max="14774" width="7.28515625" style="124" customWidth="1"/>
    <col min="14775" max="14775" width="0.7109375" style="124" customWidth="1"/>
    <col min="14776" max="14776" width="16.85546875" style="124" customWidth="1"/>
    <col min="14777" max="14777" width="0.7109375" style="124" customWidth="1"/>
    <col min="14778" max="14778" width="17.28515625" style="124" customWidth="1"/>
    <col min="14779" max="14779" width="1.140625" style="124" customWidth="1"/>
    <col min="14780" max="14780" width="15.28515625" style="124" customWidth="1"/>
    <col min="14781" max="14781" width="0.7109375" style="124" customWidth="1"/>
    <col min="14782" max="14782" width="16.7109375" style="124" customWidth="1"/>
    <col min="14783" max="14783" width="0.7109375" style="124" customWidth="1"/>
    <col min="14784" max="14784" width="17.42578125" style="124" customWidth="1"/>
    <col min="14785" max="14785" width="0.7109375" style="124" customWidth="1"/>
    <col min="14786" max="14786" width="15.28515625" style="124" customWidth="1"/>
    <col min="14787" max="14787" width="4.140625" style="124" customWidth="1"/>
    <col min="14788" max="14789" width="0" style="124" hidden="1" customWidth="1"/>
    <col min="14790" max="15025" width="10.140625" style="124"/>
    <col min="15026" max="15026" width="3" style="124" customWidth="1"/>
    <col min="15027" max="15027" width="2.140625" style="124" customWidth="1"/>
    <col min="15028" max="15028" width="39.42578125" style="124" customWidth="1"/>
    <col min="15029" max="15029" width="0.85546875" style="124" customWidth="1"/>
    <col min="15030" max="15030" width="7.28515625" style="124" customWidth="1"/>
    <col min="15031" max="15031" width="0.7109375" style="124" customWidth="1"/>
    <col min="15032" max="15032" width="16.85546875" style="124" customWidth="1"/>
    <col min="15033" max="15033" width="0.7109375" style="124" customWidth="1"/>
    <col min="15034" max="15034" width="17.28515625" style="124" customWidth="1"/>
    <col min="15035" max="15035" width="1.140625" style="124" customWidth="1"/>
    <col min="15036" max="15036" width="15.28515625" style="124" customWidth="1"/>
    <col min="15037" max="15037" width="0.7109375" style="124" customWidth="1"/>
    <col min="15038" max="15038" width="16.7109375" style="124" customWidth="1"/>
    <col min="15039" max="15039" width="0.7109375" style="124" customWidth="1"/>
    <col min="15040" max="15040" width="17.42578125" style="124" customWidth="1"/>
    <col min="15041" max="15041" width="0.7109375" style="124" customWidth="1"/>
    <col min="15042" max="15042" width="15.28515625" style="124" customWidth="1"/>
    <col min="15043" max="15043" width="4.140625" style="124" customWidth="1"/>
    <col min="15044" max="15045" width="0" style="124" hidden="1" customWidth="1"/>
    <col min="15046" max="15281" width="10.140625" style="124"/>
    <col min="15282" max="15282" width="3" style="124" customWidth="1"/>
    <col min="15283" max="15283" width="2.140625" style="124" customWidth="1"/>
    <col min="15284" max="15284" width="39.42578125" style="124" customWidth="1"/>
    <col min="15285" max="15285" width="0.85546875" style="124" customWidth="1"/>
    <col min="15286" max="15286" width="7.28515625" style="124" customWidth="1"/>
    <col min="15287" max="15287" width="0.7109375" style="124" customWidth="1"/>
    <col min="15288" max="15288" width="16.85546875" style="124" customWidth="1"/>
    <col min="15289" max="15289" width="0.7109375" style="124" customWidth="1"/>
    <col min="15290" max="15290" width="17.28515625" style="124" customWidth="1"/>
    <col min="15291" max="15291" width="1.140625" style="124" customWidth="1"/>
    <col min="15292" max="15292" width="15.28515625" style="124" customWidth="1"/>
    <col min="15293" max="15293" width="0.7109375" style="124" customWidth="1"/>
    <col min="15294" max="15294" width="16.7109375" style="124" customWidth="1"/>
    <col min="15295" max="15295" width="0.7109375" style="124" customWidth="1"/>
    <col min="15296" max="15296" width="17.42578125" style="124" customWidth="1"/>
    <col min="15297" max="15297" width="0.7109375" style="124" customWidth="1"/>
    <col min="15298" max="15298" width="15.28515625" style="124" customWidth="1"/>
    <col min="15299" max="15299" width="4.140625" style="124" customWidth="1"/>
    <col min="15300" max="15301" width="0" style="124" hidden="1" customWidth="1"/>
    <col min="15302" max="15537" width="10.140625" style="124"/>
    <col min="15538" max="15538" width="3" style="124" customWidth="1"/>
    <col min="15539" max="15539" width="2.140625" style="124" customWidth="1"/>
    <col min="15540" max="15540" width="39.42578125" style="124" customWidth="1"/>
    <col min="15541" max="15541" width="0.85546875" style="124" customWidth="1"/>
    <col min="15542" max="15542" width="7.28515625" style="124" customWidth="1"/>
    <col min="15543" max="15543" width="0.7109375" style="124" customWidth="1"/>
    <col min="15544" max="15544" width="16.85546875" style="124" customWidth="1"/>
    <col min="15545" max="15545" width="0.7109375" style="124" customWidth="1"/>
    <col min="15546" max="15546" width="17.28515625" style="124" customWidth="1"/>
    <col min="15547" max="15547" width="1.140625" style="124" customWidth="1"/>
    <col min="15548" max="15548" width="15.28515625" style="124" customWidth="1"/>
    <col min="15549" max="15549" width="0.7109375" style="124" customWidth="1"/>
    <col min="15550" max="15550" width="16.7109375" style="124" customWidth="1"/>
    <col min="15551" max="15551" width="0.7109375" style="124" customWidth="1"/>
    <col min="15552" max="15552" width="17.42578125" style="124" customWidth="1"/>
    <col min="15553" max="15553" width="0.7109375" style="124" customWidth="1"/>
    <col min="15554" max="15554" width="15.28515625" style="124" customWidth="1"/>
    <col min="15555" max="15555" width="4.140625" style="124" customWidth="1"/>
    <col min="15556" max="15557" width="0" style="124" hidden="1" customWidth="1"/>
    <col min="15558" max="15793" width="10.140625" style="124"/>
    <col min="15794" max="15794" width="3" style="124" customWidth="1"/>
    <col min="15795" max="15795" width="2.140625" style="124" customWidth="1"/>
    <col min="15796" max="15796" width="39.42578125" style="124" customWidth="1"/>
    <col min="15797" max="15797" width="0.85546875" style="124" customWidth="1"/>
    <col min="15798" max="15798" width="7.28515625" style="124" customWidth="1"/>
    <col min="15799" max="15799" width="0.7109375" style="124" customWidth="1"/>
    <col min="15800" max="15800" width="16.85546875" style="124" customWidth="1"/>
    <col min="15801" max="15801" width="0.7109375" style="124" customWidth="1"/>
    <col min="15802" max="15802" width="17.28515625" style="124" customWidth="1"/>
    <col min="15803" max="15803" width="1.140625" style="124" customWidth="1"/>
    <col min="15804" max="15804" width="15.28515625" style="124" customWidth="1"/>
    <col min="15805" max="15805" width="0.7109375" style="124" customWidth="1"/>
    <col min="15806" max="15806" width="16.7109375" style="124" customWidth="1"/>
    <col min="15807" max="15807" width="0.7109375" style="124" customWidth="1"/>
    <col min="15808" max="15808" width="17.42578125" style="124" customWidth="1"/>
    <col min="15809" max="15809" width="0.7109375" style="124" customWidth="1"/>
    <col min="15810" max="15810" width="15.28515625" style="124" customWidth="1"/>
    <col min="15811" max="15811" width="4.140625" style="124" customWidth="1"/>
    <col min="15812" max="15813" width="0" style="124" hidden="1" customWidth="1"/>
    <col min="15814" max="16049" width="10.140625" style="124"/>
    <col min="16050" max="16050" width="3" style="124" customWidth="1"/>
    <col min="16051" max="16051" width="2.140625" style="124" customWidth="1"/>
    <col min="16052" max="16052" width="39.42578125" style="124" customWidth="1"/>
    <col min="16053" max="16053" width="0.85546875" style="124" customWidth="1"/>
    <col min="16054" max="16054" width="7.28515625" style="124" customWidth="1"/>
    <col min="16055" max="16055" width="0.7109375" style="124" customWidth="1"/>
    <col min="16056" max="16056" width="16.85546875" style="124" customWidth="1"/>
    <col min="16057" max="16057" width="0.7109375" style="124" customWidth="1"/>
    <col min="16058" max="16058" width="17.28515625" style="124" customWidth="1"/>
    <col min="16059" max="16059" width="1.140625" style="124" customWidth="1"/>
    <col min="16060" max="16060" width="15.28515625" style="124" customWidth="1"/>
    <col min="16061" max="16061" width="0.7109375" style="124" customWidth="1"/>
    <col min="16062" max="16062" width="16.7109375" style="124" customWidth="1"/>
    <col min="16063" max="16063" width="0.7109375" style="124" customWidth="1"/>
    <col min="16064" max="16064" width="17.42578125" style="124" customWidth="1"/>
    <col min="16065" max="16065" width="0.7109375" style="124" customWidth="1"/>
    <col min="16066" max="16066" width="15.28515625" style="124" customWidth="1"/>
    <col min="16067" max="16067" width="4.140625" style="124" customWidth="1"/>
    <col min="16068" max="16069" width="0" style="124" hidden="1" customWidth="1"/>
    <col min="16070" max="16384" width="10.140625" style="124"/>
  </cols>
  <sheetData>
    <row r="1" spans="1:17" s="122" customFormat="1" ht="23.25" customHeight="1">
      <c r="A1" s="121" t="s">
        <v>1</v>
      </c>
      <c r="I1" s="123"/>
      <c r="M1" s="48"/>
    </row>
    <row r="2" spans="1:17" s="122" customFormat="1" ht="23.25" customHeight="1">
      <c r="A2" s="121" t="s">
        <v>2</v>
      </c>
      <c r="I2" s="123"/>
      <c r="M2" s="48"/>
    </row>
    <row r="3" spans="1:17" s="122" customFormat="1" ht="23.25" customHeight="1">
      <c r="A3" s="121" t="s">
        <v>180</v>
      </c>
      <c r="I3" s="123"/>
      <c r="M3" s="48"/>
    </row>
    <row r="4" spans="1:17" ht="23.25" customHeight="1"/>
    <row r="5" spans="1:17" ht="23.25" customHeight="1">
      <c r="K5" s="236" t="s">
        <v>4</v>
      </c>
      <c r="L5" s="236"/>
      <c r="M5" s="236"/>
      <c r="O5" s="236" t="s">
        <v>6</v>
      </c>
      <c r="P5" s="236"/>
      <c r="Q5" s="236"/>
    </row>
    <row r="6" spans="1:17" ht="23.25" customHeight="1">
      <c r="K6" s="237" t="s">
        <v>5</v>
      </c>
      <c r="L6" s="237"/>
      <c r="M6" s="237"/>
      <c r="O6" s="237" t="s">
        <v>5</v>
      </c>
      <c r="P6" s="237"/>
      <c r="Q6" s="237"/>
    </row>
    <row r="7" spans="1:17" ht="23.25" customHeight="1">
      <c r="I7" s="125" t="s">
        <v>155</v>
      </c>
      <c r="K7" s="126" t="s">
        <v>181</v>
      </c>
      <c r="L7" s="127"/>
      <c r="M7" s="72" t="s">
        <v>165</v>
      </c>
      <c r="N7" s="128"/>
      <c r="O7" s="126" t="str">
        <f>+K7</f>
        <v>December 31, 2024</v>
      </c>
      <c r="P7" s="127"/>
      <c r="Q7" s="72" t="str">
        <f>+M7</f>
        <v>December 31, 2023</v>
      </c>
    </row>
    <row r="8" spans="1:17" ht="23.25" customHeight="1">
      <c r="A8" s="128" t="s">
        <v>8</v>
      </c>
    </row>
    <row r="9" spans="1:17" ht="23.25" customHeight="1">
      <c r="A9" s="129" t="s">
        <v>9</v>
      </c>
    </row>
    <row r="10" spans="1:17" ht="23.25" customHeight="1">
      <c r="B10" s="130" t="s">
        <v>10</v>
      </c>
      <c r="I10" s="125">
        <v>5</v>
      </c>
      <c r="K10" s="35">
        <v>61180</v>
      </c>
      <c r="L10" s="35"/>
      <c r="M10" s="35">
        <v>113509</v>
      </c>
      <c r="N10" s="35"/>
      <c r="O10" s="35">
        <v>29840</v>
      </c>
      <c r="P10" s="35"/>
      <c r="Q10" s="35">
        <v>52791</v>
      </c>
    </row>
    <row r="11" spans="1:17" ht="23.25" customHeight="1">
      <c r="B11" s="130" t="s">
        <v>121</v>
      </c>
      <c r="K11" s="35"/>
      <c r="L11" s="35"/>
      <c r="M11" s="35"/>
      <c r="N11" s="35"/>
      <c r="O11" s="35"/>
      <c r="P11" s="35"/>
      <c r="Q11" s="35"/>
    </row>
    <row r="12" spans="1:17" ht="23.25" customHeight="1">
      <c r="B12" s="130" t="s">
        <v>134</v>
      </c>
      <c r="C12" s="124" t="s">
        <v>135</v>
      </c>
      <c r="K12" s="35">
        <v>409</v>
      </c>
      <c r="L12" s="35"/>
      <c r="M12" s="35">
        <v>189</v>
      </c>
      <c r="N12" s="35"/>
      <c r="O12" s="35">
        <v>1</v>
      </c>
      <c r="P12" s="35"/>
      <c r="Q12" s="35">
        <v>148</v>
      </c>
    </row>
    <row r="13" spans="1:17" ht="23.25" customHeight="1">
      <c r="B13" s="130" t="s">
        <v>11</v>
      </c>
      <c r="I13" s="125">
        <v>25.4</v>
      </c>
      <c r="K13" s="35">
        <v>393</v>
      </c>
      <c r="L13" s="35"/>
      <c r="M13" s="35">
        <v>15</v>
      </c>
      <c r="N13" s="35"/>
      <c r="O13" s="35">
        <v>371</v>
      </c>
      <c r="P13" s="35"/>
      <c r="Q13" s="35">
        <v>15</v>
      </c>
    </row>
    <row r="14" spans="1:17" ht="23.25" customHeight="1">
      <c r="B14" s="130" t="s">
        <v>12</v>
      </c>
      <c r="I14" s="125">
        <v>6</v>
      </c>
      <c r="K14" s="35">
        <v>316650</v>
      </c>
      <c r="L14" s="35"/>
      <c r="M14" s="35">
        <v>260560</v>
      </c>
      <c r="N14" s="35"/>
      <c r="O14" s="35">
        <v>179050</v>
      </c>
      <c r="P14" s="131"/>
      <c r="Q14" s="35">
        <v>162785</v>
      </c>
    </row>
    <row r="15" spans="1:17" ht="23.25" customHeight="1">
      <c r="B15" s="124" t="s">
        <v>122</v>
      </c>
      <c r="C15" s="130"/>
      <c r="I15" s="125">
        <v>7.1</v>
      </c>
      <c r="K15" s="35">
        <v>37863</v>
      </c>
      <c r="L15" s="35"/>
      <c r="M15" s="35">
        <v>216859</v>
      </c>
      <c r="N15" s="35"/>
      <c r="O15" s="35">
        <v>37863</v>
      </c>
      <c r="P15" s="131"/>
      <c r="Q15" s="35">
        <v>211810</v>
      </c>
    </row>
    <row r="16" spans="1:17" ht="23.25" customHeight="1">
      <c r="B16" s="130" t="s">
        <v>13</v>
      </c>
      <c r="I16" s="125" t="s">
        <v>172</v>
      </c>
      <c r="K16" s="35">
        <v>0</v>
      </c>
      <c r="L16" s="35"/>
      <c r="M16" s="35">
        <v>0</v>
      </c>
      <c r="N16" s="35"/>
      <c r="O16" s="35">
        <v>142800</v>
      </c>
      <c r="P16" s="131"/>
      <c r="Q16" s="35">
        <v>65700</v>
      </c>
    </row>
    <row r="17" spans="1:17" ht="23.25" customHeight="1">
      <c r="B17" s="130" t="s">
        <v>14</v>
      </c>
      <c r="I17" s="125">
        <v>8</v>
      </c>
      <c r="K17" s="35">
        <v>68116</v>
      </c>
      <c r="L17" s="35"/>
      <c r="M17" s="35">
        <v>59683</v>
      </c>
      <c r="N17" s="35"/>
      <c r="O17" s="35">
        <v>34311</v>
      </c>
      <c r="P17" s="35"/>
      <c r="Q17" s="35">
        <v>40728</v>
      </c>
    </row>
    <row r="18" spans="1:17" ht="23.25" customHeight="1">
      <c r="B18" s="130" t="s">
        <v>15</v>
      </c>
      <c r="K18" s="35">
        <v>5716</v>
      </c>
      <c r="L18" s="35"/>
      <c r="M18" s="35">
        <v>11212</v>
      </c>
      <c r="N18" s="35"/>
      <c r="O18" s="35">
        <v>3335</v>
      </c>
      <c r="P18" s="35"/>
      <c r="Q18" s="35">
        <v>9858</v>
      </c>
    </row>
    <row r="19" spans="1:17" ht="23.25" customHeight="1">
      <c r="B19" s="130" t="s">
        <v>214</v>
      </c>
      <c r="I19" s="125">
        <v>9.1</v>
      </c>
      <c r="K19" s="35">
        <v>0</v>
      </c>
      <c r="L19" s="35"/>
      <c r="M19" s="35">
        <v>9346</v>
      </c>
      <c r="N19" s="35"/>
      <c r="O19" s="35">
        <v>0</v>
      </c>
      <c r="P19" s="35"/>
      <c r="Q19" s="35">
        <v>9346</v>
      </c>
    </row>
    <row r="20" spans="1:17" ht="23.25" customHeight="1">
      <c r="A20" s="132" t="s">
        <v>136</v>
      </c>
      <c r="C20" s="130"/>
      <c r="K20" s="75">
        <f>SUM(K10:K19)</f>
        <v>490327</v>
      </c>
      <c r="L20" s="76"/>
      <c r="M20" s="77">
        <f>SUM(M10:M19)</f>
        <v>671373</v>
      </c>
      <c r="N20" s="76"/>
      <c r="O20" s="75">
        <f>SUM(O10:O19)</f>
        <v>427571</v>
      </c>
      <c r="P20" s="76"/>
      <c r="Q20" s="75">
        <f>SUM(Q10:Q19)</f>
        <v>553181</v>
      </c>
    </row>
    <row r="21" spans="1:17" ht="23.25" customHeight="1">
      <c r="K21" s="35"/>
      <c r="L21" s="35"/>
      <c r="N21" s="35"/>
      <c r="O21" s="35"/>
      <c r="P21" s="35"/>
      <c r="Q21" s="35"/>
    </row>
    <row r="22" spans="1:17" ht="23.25" customHeight="1">
      <c r="A22" s="129" t="s">
        <v>16</v>
      </c>
      <c r="K22" s="35"/>
      <c r="L22" s="35"/>
      <c r="N22" s="35"/>
      <c r="O22" s="35"/>
      <c r="P22" s="35"/>
      <c r="Q22" s="35"/>
    </row>
    <row r="23" spans="1:17" ht="23.25" customHeight="1">
      <c r="B23" s="124" t="s">
        <v>17</v>
      </c>
      <c r="I23" s="125">
        <v>10</v>
      </c>
      <c r="K23" s="35">
        <v>129087</v>
      </c>
      <c r="L23" s="35"/>
      <c r="M23" s="35">
        <v>130612</v>
      </c>
      <c r="N23" s="35"/>
      <c r="O23" s="35">
        <v>99840</v>
      </c>
      <c r="P23" s="35"/>
      <c r="Q23" s="35">
        <v>102686</v>
      </c>
    </row>
    <row r="24" spans="1:17" ht="23.25" customHeight="1">
      <c r="B24" s="124" t="s">
        <v>121</v>
      </c>
      <c r="K24" s="35"/>
      <c r="L24" s="35"/>
      <c r="M24" s="35"/>
      <c r="N24" s="35"/>
      <c r="O24" s="35"/>
      <c r="P24" s="35"/>
      <c r="Q24" s="35"/>
    </row>
    <row r="25" spans="1:17" ht="23.25" customHeight="1">
      <c r="C25" s="124" t="s">
        <v>137</v>
      </c>
      <c r="I25" s="125">
        <v>25.4</v>
      </c>
      <c r="K25" s="35">
        <v>1755</v>
      </c>
      <c r="L25" s="35"/>
      <c r="M25" s="35">
        <v>2015</v>
      </c>
      <c r="N25" s="35"/>
      <c r="O25" s="35">
        <v>1755</v>
      </c>
      <c r="P25" s="35"/>
      <c r="Q25" s="35">
        <v>2015</v>
      </c>
    </row>
    <row r="26" spans="1:17" ht="23.25" customHeight="1">
      <c r="B26" s="124" t="s">
        <v>18</v>
      </c>
      <c r="I26" s="125">
        <v>11</v>
      </c>
      <c r="K26" s="35">
        <v>3673</v>
      </c>
      <c r="L26" s="35"/>
      <c r="M26" s="35">
        <v>9586</v>
      </c>
      <c r="N26" s="35"/>
      <c r="O26" s="35">
        <v>3000</v>
      </c>
      <c r="P26" s="35"/>
      <c r="Q26" s="35">
        <v>3000</v>
      </c>
    </row>
    <row r="27" spans="1:17" ht="23.25" customHeight="1">
      <c r="B27" s="124" t="s">
        <v>19</v>
      </c>
      <c r="I27" s="125">
        <v>12</v>
      </c>
      <c r="K27" s="35">
        <v>0</v>
      </c>
      <c r="L27" s="35"/>
      <c r="M27" s="35">
        <v>0</v>
      </c>
      <c r="N27" s="35"/>
      <c r="O27" s="35">
        <v>626309</v>
      </c>
      <c r="P27" s="35"/>
      <c r="Q27" s="35">
        <v>626309</v>
      </c>
    </row>
    <row r="28" spans="1:17" ht="23.25" customHeight="1">
      <c r="B28" s="124" t="s">
        <v>20</v>
      </c>
      <c r="I28" s="125">
        <v>13</v>
      </c>
      <c r="K28" s="35">
        <v>237109</v>
      </c>
      <c r="L28" s="35"/>
      <c r="M28" s="35">
        <v>245579</v>
      </c>
      <c r="N28" s="35"/>
      <c r="O28" s="35">
        <v>6104</v>
      </c>
      <c r="P28" s="35"/>
      <c r="Q28" s="35">
        <v>6384</v>
      </c>
    </row>
    <row r="29" spans="1:17" ht="23.25" customHeight="1">
      <c r="B29" s="124" t="s">
        <v>21</v>
      </c>
      <c r="I29" s="125">
        <v>14</v>
      </c>
      <c r="K29" s="35">
        <v>13244</v>
      </c>
      <c r="L29" s="35"/>
      <c r="M29" s="35">
        <v>14097</v>
      </c>
      <c r="N29" s="35"/>
      <c r="O29" s="35">
        <v>3233</v>
      </c>
      <c r="P29" s="35"/>
      <c r="Q29" s="35">
        <v>3192</v>
      </c>
    </row>
    <row r="30" spans="1:17" ht="23.25" customHeight="1">
      <c r="B30" s="124" t="s">
        <v>22</v>
      </c>
      <c r="I30" s="125">
        <v>15</v>
      </c>
      <c r="K30" s="35">
        <v>966458</v>
      </c>
      <c r="L30" s="35"/>
      <c r="M30" s="35">
        <v>1032194</v>
      </c>
      <c r="N30" s="35"/>
      <c r="O30" s="35">
        <v>12820</v>
      </c>
      <c r="P30" s="35"/>
      <c r="Q30" s="35">
        <v>16913</v>
      </c>
    </row>
    <row r="31" spans="1:17" ht="23.25" customHeight="1">
      <c r="B31" s="124" t="s">
        <v>23</v>
      </c>
      <c r="K31" s="35">
        <v>157555</v>
      </c>
      <c r="L31" s="35"/>
      <c r="M31" s="35">
        <v>157555</v>
      </c>
      <c r="N31" s="35"/>
      <c r="O31" s="35">
        <v>0</v>
      </c>
      <c r="P31" s="35"/>
      <c r="Q31" s="35">
        <v>0</v>
      </c>
    </row>
    <row r="32" spans="1:17" ht="23.25" customHeight="1">
      <c r="B32" s="124" t="s">
        <v>24</v>
      </c>
      <c r="I32" s="125">
        <v>16</v>
      </c>
      <c r="K32" s="35">
        <v>20547</v>
      </c>
      <c r="L32" s="35"/>
      <c r="M32" s="35">
        <v>24789</v>
      </c>
      <c r="N32" s="35"/>
      <c r="O32" s="35">
        <v>133</v>
      </c>
      <c r="P32" s="35"/>
      <c r="Q32" s="35">
        <v>162</v>
      </c>
    </row>
    <row r="33" spans="1:17" ht="23.25" customHeight="1">
      <c r="B33" s="133" t="s">
        <v>25</v>
      </c>
      <c r="I33" s="125">
        <v>17</v>
      </c>
      <c r="K33" s="35">
        <v>48058</v>
      </c>
      <c r="L33" s="35"/>
      <c r="M33" s="35">
        <v>60177</v>
      </c>
      <c r="N33" s="35"/>
      <c r="O33" s="35">
        <v>41921</v>
      </c>
      <c r="P33" s="35"/>
      <c r="Q33" s="35">
        <v>53639</v>
      </c>
    </row>
    <row r="34" spans="1:17" ht="23.25" customHeight="1">
      <c r="B34" s="133" t="s">
        <v>100</v>
      </c>
      <c r="K34" s="35">
        <v>11538</v>
      </c>
      <c r="L34" s="35"/>
      <c r="M34" s="35">
        <v>15685</v>
      </c>
      <c r="N34" s="35"/>
      <c r="O34" s="35">
        <v>10632</v>
      </c>
      <c r="P34" s="35"/>
      <c r="Q34" s="35">
        <v>14663</v>
      </c>
    </row>
    <row r="35" spans="1:17" ht="23.25" customHeight="1">
      <c r="B35" s="130" t="s">
        <v>26</v>
      </c>
      <c r="K35" s="35">
        <v>772</v>
      </c>
      <c r="L35" s="35"/>
      <c r="M35" s="35">
        <v>2755</v>
      </c>
      <c r="N35" s="35"/>
      <c r="O35" s="35">
        <v>1</v>
      </c>
      <c r="P35" s="35"/>
      <c r="Q35" s="35">
        <v>2115</v>
      </c>
    </row>
    <row r="36" spans="1:17" ht="23.25" customHeight="1">
      <c r="A36" s="132" t="s">
        <v>138</v>
      </c>
      <c r="C36" s="130"/>
      <c r="K36" s="75">
        <f>SUM(K23:K35)</f>
        <v>1589796</v>
      </c>
      <c r="L36" s="76"/>
      <c r="M36" s="77">
        <f>SUM(M23:M35)</f>
        <v>1695044</v>
      </c>
      <c r="N36" s="76"/>
      <c r="O36" s="75">
        <f>SUM(O23:O35)</f>
        <v>805748</v>
      </c>
      <c r="P36" s="76"/>
      <c r="Q36" s="75">
        <f>SUM(Q23:Q35)</f>
        <v>831078</v>
      </c>
    </row>
    <row r="37" spans="1:17" ht="23.25" customHeight="1" thickBot="1">
      <c r="A37" s="128" t="s">
        <v>27</v>
      </c>
      <c r="K37" s="78">
        <f>K36+K20</f>
        <v>2080123</v>
      </c>
      <c r="L37" s="76"/>
      <c r="M37" s="79">
        <f>M36+M20</f>
        <v>2366417</v>
      </c>
      <c r="N37" s="76"/>
      <c r="O37" s="78">
        <f>O36+O20</f>
        <v>1233319</v>
      </c>
      <c r="P37" s="76"/>
      <c r="Q37" s="78">
        <f>Q36+Q20</f>
        <v>1384259</v>
      </c>
    </row>
    <row r="38" spans="1:17" s="135" customFormat="1" ht="23.25" customHeight="1" thickTop="1">
      <c r="A38" s="134"/>
      <c r="C38" s="136"/>
      <c r="D38" s="136"/>
      <c r="E38" s="136"/>
      <c r="F38" s="136"/>
      <c r="G38" s="136"/>
      <c r="H38" s="136"/>
      <c r="I38" s="134"/>
      <c r="J38" s="134"/>
      <c r="K38" s="134"/>
      <c r="L38" s="134"/>
      <c r="M38" s="137"/>
      <c r="N38" s="134"/>
    </row>
    <row r="39" spans="1:17" s="135" customFormat="1" ht="23.25" customHeight="1">
      <c r="A39" s="138" t="s">
        <v>175</v>
      </c>
      <c r="C39" s="136"/>
      <c r="D39" s="136"/>
      <c r="E39" s="136"/>
      <c r="F39" s="136"/>
      <c r="G39" s="136"/>
      <c r="H39" s="136"/>
      <c r="I39" s="134"/>
      <c r="J39" s="134"/>
      <c r="K39" s="134"/>
      <c r="L39" s="134"/>
      <c r="M39" s="137"/>
      <c r="N39" s="134"/>
    </row>
    <row r="40" spans="1:17" s="135" customFormat="1" ht="14.45" customHeight="1">
      <c r="A40" s="138"/>
      <c r="C40" s="136"/>
      <c r="D40" s="136"/>
      <c r="E40" s="136"/>
      <c r="F40" s="136"/>
      <c r="G40" s="136"/>
      <c r="H40" s="136"/>
      <c r="I40" s="134"/>
      <c r="J40" s="134"/>
      <c r="K40" s="134"/>
      <c r="L40" s="134"/>
      <c r="M40" s="137"/>
      <c r="N40" s="134"/>
    </row>
    <row r="41" spans="1:17" s="135" customFormat="1" ht="23.25" customHeight="1">
      <c r="A41" s="138"/>
      <c r="B41" s="136"/>
      <c r="F41" s="136"/>
      <c r="G41" s="136"/>
      <c r="H41" s="136"/>
      <c r="I41" s="134"/>
      <c r="J41" s="134"/>
      <c r="K41" s="136"/>
      <c r="L41" s="137"/>
      <c r="M41" s="137"/>
      <c r="N41" s="137"/>
      <c r="O41" s="139"/>
    </row>
    <row r="42" spans="1:17" s="135" customFormat="1" ht="23.25" customHeight="1">
      <c r="A42" s="138"/>
      <c r="B42" s="136"/>
      <c r="F42" s="136"/>
      <c r="G42" s="136"/>
      <c r="H42" s="136"/>
      <c r="I42" s="134"/>
      <c r="J42" s="134"/>
      <c r="K42" s="137"/>
      <c r="L42" s="137"/>
      <c r="M42" s="137"/>
      <c r="N42" s="137"/>
      <c r="O42" s="139"/>
    </row>
    <row r="43" spans="1:17" s="135" customFormat="1" ht="23.25" customHeight="1">
      <c r="A43" s="138"/>
      <c r="C43" s="136"/>
      <c r="D43" s="136"/>
      <c r="E43" s="136"/>
      <c r="F43" s="136"/>
      <c r="G43" s="136"/>
      <c r="H43" s="136"/>
      <c r="I43" s="134"/>
      <c r="J43" s="134"/>
      <c r="K43" s="134"/>
      <c r="L43" s="134"/>
      <c r="M43" s="137"/>
      <c r="N43" s="134"/>
    </row>
    <row r="44" spans="1:17" s="122" customFormat="1" ht="24.95" customHeight="1">
      <c r="A44" s="121" t="str">
        <f>+A1</f>
        <v xml:space="preserve">SIAMRAJ PUBLIC COMPANY LIMITED AND SUBSIDIARIES </v>
      </c>
      <c r="I44" s="123"/>
      <c r="M44" s="48"/>
    </row>
    <row r="45" spans="1:17" s="122" customFormat="1" ht="24.95" customHeight="1">
      <c r="A45" s="121" t="s">
        <v>28</v>
      </c>
      <c r="I45" s="123"/>
      <c r="M45" s="48"/>
    </row>
    <row r="46" spans="1:17" s="122" customFormat="1" ht="24.95" customHeight="1">
      <c r="A46" s="121" t="str">
        <f>+A3</f>
        <v>AS AT DECEMBER 31, 2024</v>
      </c>
      <c r="I46" s="123"/>
      <c r="M46" s="48"/>
    </row>
    <row r="47" spans="1:17" ht="24.95" customHeight="1"/>
    <row r="48" spans="1:17" ht="24.95" customHeight="1">
      <c r="K48" s="236" t="s">
        <v>4</v>
      </c>
      <c r="L48" s="236"/>
      <c r="M48" s="236"/>
      <c r="O48" s="236" t="s">
        <v>6</v>
      </c>
      <c r="P48" s="236"/>
      <c r="Q48" s="236"/>
    </row>
    <row r="49" spans="1:17" ht="24.95" customHeight="1">
      <c r="K49" s="237" t="s">
        <v>5</v>
      </c>
      <c r="L49" s="237"/>
      <c r="M49" s="237"/>
      <c r="O49" s="237" t="s">
        <v>5</v>
      </c>
      <c r="P49" s="237"/>
      <c r="Q49" s="237"/>
    </row>
    <row r="50" spans="1:17" ht="24.95" customHeight="1">
      <c r="I50" s="125" t="s">
        <v>155</v>
      </c>
      <c r="K50" s="126" t="str">
        <f>+K7</f>
        <v>December 31, 2024</v>
      </c>
      <c r="L50" s="127"/>
      <c r="M50" s="72" t="str">
        <f>+M7</f>
        <v>December 31, 2023</v>
      </c>
      <c r="N50" s="128"/>
      <c r="O50" s="126" t="str">
        <f>+K50</f>
        <v>December 31, 2024</v>
      </c>
      <c r="P50" s="127"/>
      <c r="Q50" s="72" t="str">
        <f>+M50</f>
        <v>December 31, 2023</v>
      </c>
    </row>
    <row r="51" spans="1:17" ht="24.95" customHeight="1">
      <c r="A51" s="140" t="s">
        <v>160</v>
      </c>
    </row>
    <row r="52" spans="1:17" ht="24.95" customHeight="1">
      <c r="A52" s="128" t="s">
        <v>29</v>
      </c>
    </row>
    <row r="53" spans="1:17" ht="24.95" customHeight="1">
      <c r="A53" s="130"/>
      <c r="B53" s="124" t="s">
        <v>101</v>
      </c>
      <c r="I53" s="125">
        <v>18</v>
      </c>
      <c r="K53" s="34">
        <v>125879</v>
      </c>
      <c r="L53" s="131"/>
      <c r="M53" s="36">
        <v>234854</v>
      </c>
      <c r="N53" s="131"/>
      <c r="O53" s="34">
        <v>125879</v>
      </c>
      <c r="P53" s="131"/>
      <c r="Q53" s="36">
        <v>234854</v>
      </c>
    </row>
    <row r="54" spans="1:17" ht="24.95" customHeight="1">
      <c r="B54" s="130" t="s">
        <v>30</v>
      </c>
      <c r="I54" s="125">
        <v>19</v>
      </c>
      <c r="K54" s="34">
        <v>187057</v>
      </c>
      <c r="L54" s="131"/>
      <c r="M54" s="36">
        <v>206212</v>
      </c>
      <c r="N54" s="131"/>
      <c r="O54" s="34">
        <v>88408</v>
      </c>
      <c r="P54" s="131"/>
      <c r="Q54" s="36">
        <v>116979</v>
      </c>
    </row>
    <row r="55" spans="1:17" ht="24.95" customHeight="1">
      <c r="B55" s="235" t="s">
        <v>123</v>
      </c>
      <c r="C55" s="235"/>
      <c r="D55" s="235"/>
      <c r="E55" s="235"/>
      <c r="I55" s="125">
        <v>7.1</v>
      </c>
      <c r="K55" s="34">
        <v>3100</v>
      </c>
      <c r="L55" s="131"/>
      <c r="M55" s="36">
        <v>13518</v>
      </c>
      <c r="N55" s="131"/>
      <c r="O55" s="34">
        <v>0</v>
      </c>
      <c r="P55" s="131"/>
      <c r="Q55" s="36">
        <v>13518</v>
      </c>
    </row>
    <row r="56" spans="1:17" ht="24.95" customHeight="1">
      <c r="B56" s="141" t="s">
        <v>182</v>
      </c>
      <c r="C56" s="141"/>
      <c r="D56" s="141"/>
      <c r="E56" s="141"/>
      <c r="I56" s="125" t="s">
        <v>192</v>
      </c>
      <c r="K56" s="34">
        <v>5500</v>
      </c>
      <c r="L56" s="131"/>
      <c r="M56" s="36">
        <v>0</v>
      </c>
      <c r="N56" s="131"/>
      <c r="O56" s="34">
        <v>15500</v>
      </c>
      <c r="P56" s="131"/>
      <c r="Q56" s="36">
        <v>0</v>
      </c>
    </row>
    <row r="57" spans="1:17" ht="24.95" customHeight="1">
      <c r="B57" s="130" t="s">
        <v>31</v>
      </c>
      <c r="I57" s="125">
        <v>25.4</v>
      </c>
      <c r="K57" s="34">
        <v>178</v>
      </c>
      <c r="L57" s="131"/>
      <c r="M57" s="36">
        <v>1399</v>
      </c>
      <c r="N57" s="131"/>
      <c r="O57" s="34">
        <v>178</v>
      </c>
      <c r="P57" s="131"/>
      <c r="Q57" s="36">
        <v>1399</v>
      </c>
    </row>
    <row r="58" spans="1:17" ht="24.95" customHeight="1">
      <c r="B58" s="124" t="s">
        <v>32</v>
      </c>
      <c r="I58" s="125">
        <v>20</v>
      </c>
      <c r="K58" s="34">
        <v>135899</v>
      </c>
      <c r="L58" s="35"/>
      <c r="M58" s="36">
        <v>94612</v>
      </c>
      <c r="N58" s="35"/>
      <c r="O58" s="34">
        <v>6919</v>
      </c>
      <c r="P58" s="35"/>
      <c r="Q58" s="36">
        <v>7060</v>
      </c>
    </row>
    <row r="59" spans="1:17" ht="24.95" customHeight="1">
      <c r="B59" s="124" t="s">
        <v>33</v>
      </c>
      <c r="C59" s="130"/>
      <c r="I59" s="125">
        <v>21</v>
      </c>
      <c r="K59" s="34">
        <v>12024</v>
      </c>
      <c r="L59" s="131"/>
      <c r="M59" s="36">
        <v>10602</v>
      </c>
      <c r="N59" s="131"/>
      <c r="O59" s="34">
        <v>3182</v>
      </c>
      <c r="P59" s="131"/>
      <c r="Q59" s="36">
        <v>4231</v>
      </c>
    </row>
    <row r="60" spans="1:17" ht="24.95" customHeight="1">
      <c r="B60" s="130" t="s">
        <v>183</v>
      </c>
      <c r="C60" s="130"/>
      <c r="K60" s="34"/>
      <c r="L60" s="131"/>
      <c r="M60" s="36"/>
      <c r="N60" s="131"/>
      <c r="O60" s="34"/>
      <c r="P60" s="131"/>
      <c r="Q60" s="36"/>
    </row>
    <row r="61" spans="1:17" ht="24.95" customHeight="1">
      <c r="C61" s="124" t="s">
        <v>34</v>
      </c>
      <c r="K61" s="34">
        <v>11399</v>
      </c>
      <c r="L61" s="35"/>
      <c r="M61" s="36">
        <v>16081</v>
      </c>
      <c r="N61" s="35"/>
      <c r="O61" s="34">
        <v>10732</v>
      </c>
      <c r="P61" s="35"/>
      <c r="Q61" s="36">
        <v>15871</v>
      </c>
    </row>
    <row r="62" spans="1:17" ht="24.95" customHeight="1">
      <c r="B62" s="130" t="s">
        <v>157</v>
      </c>
      <c r="I62" s="125">
        <v>26.2</v>
      </c>
      <c r="K62" s="34">
        <v>29450</v>
      </c>
      <c r="L62" s="35"/>
      <c r="M62" s="36">
        <v>65893</v>
      </c>
      <c r="N62" s="35"/>
      <c r="O62" s="34">
        <v>29450</v>
      </c>
      <c r="P62" s="35"/>
      <c r="Q62" s="36">
        <v>65893</v>
      </c>
    </row>
    <row r="63" spans="1:17" ht="24.95" customHeight="1">
      <c r="B63" s="124" t="s">
        <v>102</v>
      </c>
      <c r="K63" s="34">
        <v>1874</v>
      </c>
      <c r="L63" s="35"/>
      <c r="M63" s="36">
        <v>1266</v>
      </c>
      <c r="N63" s="35"/>
      <c r="O63" s="34">
        <v>0</v>
      </c>
      <c r="P63" s="35"/>
      <c r="Q63" s="36">
        <v>0</v>
      </c>
    </row>
    <row r="64" spans="1:17" ht="24.95" customHeight="1">
      <c r="B64" s="124" t="s">
        <v>35</v>
      </c>
      <c r="K64" s="34">
        <v>7139</v>
      </c>
      <c r="L64" s="35"/>
      <c r="M64" s="36">
        <v>6317</v>
      </c>
      <c r="N64" s="35"/>
      <c r="O64" s="34">
        <v>6788</v>
      </c>
      <c r="P64" s="35"/>
      <c r="Q64" s="36">
        <v>6183</v>
      </c>
    </row>
    <row r="65" spans="1:17" ht="24.95" customHeight="1">
      <c r="A65" s="132" t="s">
        <v>139</v>
      </c>
      <c r="K65" s="75">
        <f>SUM(K53:K64)</f>
        <v>519499</v>
      </c>
      <c r="L65" s="76"/>
      <c r="M65" s="75">
        <f>SUM(M53:M64)</f>
        <v>650754</v>
      </c>
      <c r="N65" s="76"/>
      <c r="O65" s="75">
        <f>SUM(O53:O64)</f>
        <v>287036</v>
      </c>
      <c r="P65" s="76"/>
      <c r="Q65" s="75">
        <f>SUM(Q53:Q64)</f>
        <v>465988</v>
      </c>
    </row>
    <row r="66" spans="1:17" ht="24.95" customHeight="1">
      <c r="K66" s="37"/>
      <c r="L66" s="35"/>
      <c r="M66" s="37"/>
      <c r="N66" s="35"/>
      <c r="O66" s="37"/>
      <c r="P66" s="35"/>
      <c r="Q66" s="37"/>
    </row>
    <row r="67" spans="1:17" ht="24.95" customHeight="1">
      <c r="A67" s="129" t="s">
        <v>36</v>
      </c>
      <c r="K67" s="35"/>
      <c r="L67" s="35"/>
      <c r="N67" s="35"/>
      <c r="O67" s="35"/>
      <c r="P67" s="35"/>
      <c r="Q67" s="35"/>
    </row>
    <row r="68" spans="1:17" ht="24.95" customHeight="1">
      <c r="B68" s="124" t="s">
        <v>37</v>
      </c>
      <c r="I68" s="125">
        <v>20</v>
      </c>
      <c r="K68" s="35">
        <v>783954</v>
      </c>
      <c r="L68" s="35"/>
      <c r="M68" s="35">
        <v>900189</v>
      </c>
      <c r="N68" s="35"/>
      <c r="O68" s="35">
        <v>5303</v>
      </c>
      <c r="P68" s="35"/>
      <c r="Q68" s="35">
        <v>11829</v>
      </c>
    </row>
    <row r="69" spans="1:17" ht="24.95" customHeight="1">
      <c r="A69" s="133"/>
      <c r="B69" s="124" t="s">
        <v>38</v>
      </c>
      <c r="I69" s="125">
        <v>21</v>
      </c>
      <c r="K69" s="35">
        <v>93417</v>
      </c>
      <c r="L69" s="35"/>
      <c r="M69" s="34">
        <v>102576</v>
      </c>
      <c r="N69" s="35"/>
      <c r="O69" s="35">
        <v>10848</v>
      </c>
      <c r="P69" s="35"/>
      <c r="Q69" s="35">
        <v>13788</v>
      </c>
    </row>
    <row r="70" spans="1:17" ht="24.95" customHeight="1">
      <c r="B70" s="130" t="s">
        <v>39</v>
      </c>
      <c r="I70" s="125">
        <v>22</v>
      </c>
      <c r="K70" s="35">
        <v>16724</v>
      </c>
      <c r="L70" s="35"/>
      <c r="M70" s="35">
        <v>14051</v>
      </c>
      <c r="N70" s="35"/>
      <c r="O70" s="35">
        <v>7692</v>
      </c>
      <c r="P70" s="35"/>
      <c r="Q70" s="35">
        <v>6906</v>
      </c>
    </row>
    <row r="71" spans="1:17" ht="24.95" customHeight="1">
      <c r="B71" s="124" t="s">
        <v>40</v>
      </c>
      <c r="K71" s="35">
        <v>13354</v>
      </c>
      <c r="L71" s="35"/>
      <c r="M71" s="35">
        <v>6676</v>
      </c>
      <c r="N71" s="35"/>
      <c r="O71" s="35">
        <v>2775</v>
      </c>
      <c r="P71" s="35"/>
      <c r="Q71" s="35">
        <v>3677</v>
      </c>
    </row>
    <row r="72" spans="1:17" ht="24.95" customHeight="1">
      <c r="A72" s="132" t="s">
        <v>140</v>
      </c>
      <c r="K72" s="77">
        <f>SUM(K68:K71)</f>
        <v>907449</v>
      </c>
      <c r="L72" s="76"/>
      <c r="M72" s="77">
        <f>SUM(M68:M71)</f>
        <v>1023492</v>
      </c>
      <c r="N72" s="76"/>
      <c r="O72" s="77">
        <f>SUM(O68:O71)</f>
        <v>26618</v>
      </c>
      <c r="P72" s="76"/>
      <c r="Q72" s="77">
        <f>SUM(Q68:Q71)</f>
        <v>36200</v>
      </c>
    </row>
    <row r="73" spans="1:17" ht="24.95" customHeight="1">
      <c r="A73" s="129" t="s">
        <v>41</v>
      </c>
      <c r="K73" s="75">
        <f>K72+K65</f>
        <v>1426948</v>
      </c>
      <c r="L73" s="76"/>
      <c r="M73" s="77">
        <f>M72+M65</f>
        <v>1674246</v>
      </c>
      <c r="N73" s="76"/>
      <c r="O73" s="75">
        <f>O72+O65</f>
        <v>313654</v>
      </c>
      <c r="P73" s="76"/>
      <c r="Q73" s="75">
        <f>Q72+Q65</f>
        <v>502188</v>
      </c>
    </row>
    <row r="74" spans="1:17" ht="24.95" customHeight="1">
      <c r="A74" s="142"/>
      <c r="K74" s="38"/>
      <c r="L74" s="39"/>
      <c r="M74" s="40"/>
      <c r="N74" s="39"/>
      <c r="O74" s="41"/>
      <c r="P74" s="39"/>
      <c r="Q74" s="41"/>
    </row>
    <row r="75" spans="1:17" ht="24.95" customHeight="1">
      <c r="A75" s="142"/>
      <c r="K75" s="38"/>
      <c r="L75" s="39"/>
      <c r="M75" s="40"/>
      <c r="N75" s="39"/>
      <c r="O75" s="41"/>
      <c r="P75" s="39"/>
      <c r="Q75" s="41"/>
    </row>
    <row r="76" spans="1:17" ht="24.95" customHeight="1">
      <c r="A76" s="138" t="s">
        <v>175</v>
      </c>
      <c r="K76" s="38"/>
      <c r="L76" s="39"/>
      <c r="M76" s="40"/>
      <c r="N76" s="39"/>
      <c r="O76" s="41"/>
      <c r="P76" s="39"/>
      <c r="Q76" s="41"/>
    </row>
    <row r="77" spans="1:17" ht="24.95" customHeight="1">
      <c r="A77" s="138"/>
      <c r="K77" s="38"/>
      <c r="L77" s="39"/>
      <c r="M77" s="40"/>
      <c r="N77" s="39"/>
      <c r="O77" s="41"/>
      <c r="P77" s="39"/>
      <c r="Q77" s="41"/>
    </row>
    <row r="78" spans="1:17" ht="24.95" customHeight="1">
      <c r="A78" s="138"/>
      <c r="K78" s="38"/>
      <c r="L78" s="39"/>
      <c r="M78" s="40"/>
      <c r="N78" s="39"/>
      <c r="O78" s="41"/>
      <c r="P78" s="39"/>
      <c r="Q78" s="41"/>
    </row>
    <row r="79" spans="1:17" ht="24.95" customHeight="1">
      <c r="A79" s="138"/>
      <c r="K79" s="38"/>
      <c r="L79" s="39"/>
      <c r="M79" s="40"/>
      <c r="N79" s="39"/>
      <c r="O79" s="41"/>
      <c r="P79" s="39"/>
      <c r="Q79" s="41"/>
    </row>
    <row r="80" spans="1:17" ht="24.95" customHeight="1">
      <c r="A80" s="142"/>
      <c r="B80" s="136"/>
      <c r="C80" s="135"/>
      <c r="D80" s="135"/>
      <c r="E80" s="135"/>
      <c r="F80" s="136"/>
      <c r="G80" s="136"/>
      <c r="H80" s="136"/>
      <c r="I80" s="134"/>
      <c r="J80" s="134"/>
      <c r="K80" s="136"/>
      <c r="L80" s="137"/>
      <c r="M80" s="137"/>
      <c r="N80" s="39"/>
      <c r="O80" s="41"/>
      <c r="P80" s="39"/>
      <c r="Q80" s="41"/>
    </row>
    <row r="81" spans="1:17" ht="24.95" customHeight="1">
      <c r="A81" s="142"/>
      <c r="B81" s="136"/>
      <c r="C81" s="135"/>
      <c r="D81" s="135"/>
      <c r="E81" s="135"/>
      <c r="F81" s="136"/>
      <c r="G81" s="136"/>
      <c r="H81" s="136"/>
      <c r="I81" s="134"/>
      <c r="J81" s="134"/>
      <c r="K81" s="137"/>
      <c r="L81" s="137"/>
      <c r="M81" s="137"/>
      <c r="N81" s="39"/>
      <c r="O81" s="41"/>
      <c r="P81" s="39"/>
      <c r="Q81" s="41"/>
    </row>
    <row r="82" spans="1:17" ht="24.95" customHeight="1">
      <c r="A82" s="142"/>
      <c r="K82" s="38"/>
      <c r="L82" s="39"/>
      <c r="M82" s="40"/>
      <c r="N82" s="39"/>
      <c r="O82" s="41"/>
      <c r="P82" s="39"/>
      <c r="Q82" s="41"/>
    </row>
    <row r="83" spans="1:17" ht="24.95" customHeight="1">
      <c r="K83" s="143"/>
      <c r="L83" s="143"/>
      <c r="M83" s="131"/>
      <c r="N83" s="143"/>
      <c r="O83" s="143"/>
      <c r="P83" s="143"/>
      <c r="Q83" s="143"/>
    </row>
    <row r="84" spans="1:17" s="122" customFormat="1" ht="24.95" customHeight="1">
      <c r="A84" s="121" t="str">
        <f>+A1</f>
        <v xml:space="preserve">SIAMRAJ PUBLIC COMPANY LIMITED AND SUBSIDIARIES </v>
      </c>
      <c r="I84" s="123"/>
      <c r="M84" s="48"/>
    </row>
    <row r="85" spans="1:17" s="122" customFormat="1" ht="24.95" customHeight="1">
      <c r="A85" s="121" t="s">
        <v>28</v>
      </c>
      <c r="I85" s="123"/>
      <c r="M85" s="48"/>
    </row>
    <row r="86" spans="1:17" s="122" customFormat="1" ht="24.95" customHeight="1">
      <c r="A86" s="121" t="str">
        <f>+A3</f>
        <v>AS AT DECEMBER 31, 2024</v>
      </c>
      <c r="I86" s="123"/>
      <c r="M86" s="48"/>
    </row>
    <row r="87" spans="1:17" ht="24.95" customHeight="1"/>
    <row r="88" spans="1:17" ht="24.95" customHeight="1">
      <c r="K88" s="236" t="s">
        <v>4</v>
      </c>
      <c r="L88" s="236"/>
      <c r="M88" s="236"/>
      <c r="O88" s="236" t="s">
        <v>6</v>
      </c>
      <c r="P88" s="236"/>
      <c r="Q88" s="236"/>
    </row>
    <row r="89" spans="1:17" ht="24.95" customHeight="1">
      <c r="K89" s="237" t="s">
        <v>5</v>
      </c>
      <c r="L89" s="237"/>
      <c r="M89" s="237"/>
      <c r="O89" s="237" t="s">
        <v>5</v>
      </c>
      <c r="P89" s="237"/>
      <c r="Q89" s="237"/>
    </row>
    <row r="90" spans="1:17" ht="24.95" customHeight="1">
      <c r="K90" s="126" t="str">
        <f>+K50</f>
        <v>December 31, 2024</v>
      </c>
      <c r="L90" s="127"/>
      <c r="M90" s="72" t="str">
        <f>+M50</f>
        <v>December 31, 2023</v>
      </c>
      <c r="N90" s="128"/>
      <c r="O90" s="126" t="str">
        <f>+K90</f>
        <v>December 31, 2024</v>
      </c>
      <c r="P90" s="127"/>
      <c r="Q90" s="72" t="str">
        <f>+Q50</f>
        <v>December 31, 2023</v>
      </c>
    </row>
    <row r="91" spans="1:17" ht="24.95" customHeight="1">
      <c r="A91" s="144" t="s">
        <v>159</v>
      </c>
      <c r="K91" s="145"/>
      <c r="M91" s="42"/>
      <c r="N91" s="128"/>
      <c r="O91" s="145"/>
      <c r="Q91" s="43"/>
    </row>
    <row r="92" spans="1:17" ht="24.95" customHeight="1">
      <c r="A92" s="132" t="s">
        <v>42</v>
      </c>
      <c r="K92" s="39"/>
      <c r="L92" s="39"/>
      <c r="N92" s="39"/>
      <c r="O92" s="39"/>
      <c r="P92" s="39"/>
      <c r="Q92" s="39"/>
    </row>
    <row r="93" spans="1:17" ht="24.95" customHeight="1">
      <c r="B93" s="141" t="s">
        <v>43</v>
      </c>
      <c r="K93" s="39"/>
      <c r="L93" s="39"/>
      <c r="M93" s="34" t="s">
        <v>0</v>
      </c>
      <c r="N93" s="39"/>
      <c r="O93" s="39"/>
      <c r="P93" s="39"/>
      <c r="Q93" s="39"/>
    </row>
    <row r="94" spans="1:17" ht="24.95" customHeight="1">
      <c r="C94" s="141" t="s">
        <v>44</v>
      </c>
      <c r="K94" s="39"/>
      <c r="L94" s="39"/>
      <c r="N94" s="39"/>
      <c r="O94" s="39"/>
      <c r="P94" s="39"/>
      <c r="Q94" s="39"/>
    </row>
    <row r="95" spans="1:17" ht="24.95" customHeight="1" thickBot="1">
      <c r="D95" s="124" t="s">
        <v>46</v>
      </c>
      <c r="K95" s="44">
        <v>338350</v>
      </c>
      <c r="L95" s="35"/>
      <c r="M95" s="44">
        <v>338350</v>
      </c>
      <c r="N95" s="37">
        <v>100000000</v>
      </c>
      <c r="O95" s="44">
        <v>338350</v>
      </c>
      <c r="P95" s="37">
        <v>100000000</v>
      </c>
      <c r="Q95" s="44">
        <v>338350</v>
      </c>
    </row>
    <row r="96" spans="1:17" ht="24.95" customHeight="1" thickTop="1">
      <c r="C96" s="146" t="s">
        <v>45</v>
      </c>
      <c r="K96" s="39"/>
      <c r="L96" s="39"/>
      <c r="N96" s="39"/>
      <c r="O96" s="39"/>
      <c r="P96" s="39"/>
    </row>
    <row r="97" spans="1:17" ht="24.95" customHeight="1">
      <c r="B97" s="146"/>
      <c r="D97" s="124" t="s">
        <v>46</v>
      </c>
      <c r="K97" s="35">
        <v>338350</v>
      </c>
      <c r="L97" s="39"/>
      <c r="M97" s="34">
        <v>338350</v>
      </c>
      <c r="N97" s="39"/>
      <c r="O97" s="35">
        <v>338350</v>
      </c>
      <c r="P97" s="39"/>
      <c r="Q97" s="34">
        <v>338350</v>
      </c>
    </row>
    <row r="98" spans="1:17" ht="24.95" customHeight="1">
      <c r="B98" s="146" t="s">
        <v>47</v>
      </c>
      <c r="K98" s="35">
        <v>603999</v>
      </c>
      <c r="L98" s="39"/>
      <c r="M98" s="34">
        <v>603999</v>
      </c>
      <c r="N98" s="39"/>
      <c r="O98" s="35">
        <v>603999</v>
      </c>
      <c r="P98" s="39"/>
      <c r="Q98" s="35">
        <v>603999</v>
      </c>
    </row>
    <row r="99" spans="1:17" ht="24.95" customHeight="1">
      <c r="B99" s="146" t="s">
        <v>48</v>
      </c>
      <c r="K99" s="35">
        <v>78563</v>
      </c>
      <c r="L99" s="39"/>
      <c r="M99" s="34">
        <v>78563</v>
      </c>
      <c r="N99" s="39"/>
      <c r="O99" s="35">
        <v>78563</v>
      </c>
      <c r="P99" s="39"/>
      <c r="Q99" s="35">
        <v>78563</v>
      </c>
    </row>
    <row r="100" spans="1:17" ht="24.95" customHeight="1">
      <c r="B100" s="146" t="s">
        <v>49</v>
      </c>
      <c r="K100" s="35"/>
      <c r="L100" s="39"/>
      <c r="N100" s="39"/>
      <c r="O100" s="35"/>
      <c r="P100" s="39"/>
      <c r="Q100" s="35"/>
    </row>
    <row r="101" spans="1:17" ht="24.95" customHeight="1">
      <c r="C101" s="130" t="s">
        <v>50</v>
      </c>
      <c r="K101" s="40">
        <v>23776</v>
      </c>
      <c r="L101" s="45"/>
      <c r="M101" s="40">
        <v>23776</v>
      </c>
      <c r="N101" s="45"/>
      <c r="O101" s="37">
        <v>23776</v>
      </c>
      <c r="P101" s="45"/>
      <c r="Q101" s="37">
        <v>23776</v>
      </c>
    </row>
    <row r="102" spans="1:17" ht="24.95" customHeight="1">
      <c r="C102" s="130" t="s">
        <v>51</v>
      </c>
      <c r="K102" s="34">
        <v>-362017</v>
      </c>
      <c r="M102" s="34">
        <v>-332813</v>
      </c>
      <c r="O102" s="131">
        <v>-106001</v>
      </c>
      <c r="Q102" s="131">
        <v>-143803</v>
      </c>
    </row>
    <row r="103" spans="1:17" ht="24.95" customHeight="1">
      <c r="B103" s="124" t="s">
        <v>103</v>
      </c>
      <c r="K103" s="46">
        <v>-23273</v>
      </c>
      <c r="L103" s="45"/>
      <c r="M103" s="46">
        <v>-23065</v>
      </c>
      <c r="N103" s="45"/>
      <c r="O103" s="47">
        <v>-19022</v>
      </c>
      <c r="P103" s="45"/>
      <c r="Q103" s="47">
        <v>-18814</v>
      </c>
    </row>
    <row r="104" spans="1:17" ht="24.95" customHeight="1">
      <c r="B104" s="132" t="s">
        <v>141</v>
      </c>
      <c r="C104" s="130"/>
      <c r="K104" s="80">
        <f>SUM(K97:K103)</f>
        <v>659398</v>
      </c>
      <c r="L104" s="76"/>
      <c r="M104" s="80">
        <f>SUM(M97:M103)</f>
        <v>688810</v>
      </c>
      <c r="N104" s="76"/>
      <c r="O104" s="80">
        <f>SUM(O97:O103)</f>
        <v>919665</v>
      </c>
      <c r="P104" s="76"/>
      <c r="Q104" s="80">
        <f>SUM(Q97:Q103)</f>
        <v>882071</v>
      </c>
    </row>
    <row r="105" spans="1:17" ht="24.95" customHeight="1">
      <c r="B105" s="130" t="s">
        <v>53</v>
      </c>
      <c r="K105" s="47">
        <v>-6223</v>
      </c>
      <c r="L105" s="35"/>
      <c r="M105" s="46">
        <v>3361</v>
      </c>
      <c r="N105" s="35"/>
      <c r="O105" s="47">
        <v>0</v>
      </c>
      <c r="P105" s="35"/>
      <c r="Q105" s="47">
        <v>0</v>
      </c>
    </row>
    <row r="106" spans="1:17" ht="24.95" customHeight="1">
      <c r="A106" s="132" t="s">
        <v>142</v>
      </c>
      <c r="C106" s="130"/>
      <c r="K106" s="81">
        <f>SUM(K104:K105)</f>
        <v>653175</v>
      </c>
      <c r="L106" s="76"/>
      <c r="M106" s="81">
        <f>SUM(M104:M105)</f>
        <v>692171</v>
      </c>
      <c r="N106" s="76"/>
      <c r="O106" s="76">
        <f>SUM(O104:O105)</f>
        <v>919665</v>
      </c>
      <c r="P106" s="76"/>
      <c r="Q106" s="76">
        <f>SUM(Q104:Q105)</f>
        <v>882071</v>
      </c>
    </row>
    <row r="107" spans="1:17" ht="24.95" customHeight="1" thickBot="1">
      <c r="A107" s="142" t="s">
        <v>54</v>
      </c>
      <c r="K107" s="79">
        <f>K106+K73</f>
        <v>2080123</v>
      </c>
      <c r="L107" s="76"/>
      <c r="M107" s="79">
        <f>M106+M73</f>
        <v>2366417</v>
      </c>
      <c r="N107" s="76"/>
      <c r="O107" s="78">
        <f>O106+O73</f>
        <v>1233319</v>
      </c>
      <c r="P107" s="76"/>
      <c r="Q107" s="78">
        <f>Q106+Q73</f>
        <v>1384259</v>
      </c>
    </row>
    <row r="108" spans="1:17" ht="24.95" customHeight="1" thickTop="1">
      <c r="A108" s="142"/>
      <c r="K108" s="38"/>
      <c r="L108" s="39"/>
      <c r="M108" s="40"/>
      <c r="N108" s="39"/>
      <c r="O108" s="41"/>
      <c r="P108" s="39"/>
      <c r="Q108" s="41"/>
    </row>
    <row r="109" spans="1:17" ht="24.95" customHeight="1">
      <c r="A109" s="142"/>
      <c r="K109" s="38"/>
      <c r="L109" s="39"/>
      <c r="M109" s="40"/>
      <c r="N109" s="39"/>
      <c r="O109" s="41"/>
      <c r="P109" s="39"/>
      <c r="Q109" s="41"/>
    </row>
    <row r="110" spans="1:17" ht="24.95" customHeight="1">
      <c r="A110" s="142"/>
      <c r="K110" s="38"/>
      <c r="L110" s="39"/>
      <c r="M110" s="40"/>
      <c r="N110" s="39"/>
      <c r="O110" s="41"/>
      <c r="P110" s="39"/>
      <c r="Q110" s="41"/>
    </row>
    <row r="111" spans="1:17" ht="24.95" customHeight="1">
      <c r="A111" s="138" t="s">
        <v>175</v>
      </c>
      <c r="K111" s="143"/>
      <c r="L111" s="143"/>
      <c r="M111" s="131"/>
      <c r="N111" s="143"/>
      <c r="O111" s="143"/>
      <c r="P111" s="143"/>
      <c r="Q111" s="143"/>
    </row>
    <row r="112" spans="1:17">
      <c r="M112" s="131"/>
      <c r="O112" s="131"/>
    </row>
    <row r="113" spans="1:18" s="147" customFormat="1">
      <c r="A113" s="135"/>
      <c r="B113" s="135"/>
      <c r="C113" s="135"/>
      <c r="D113" s="135"/>
      <c r="E113" s="135"/>
      <c r="F113" s="135"/>
      <c r="G113" s="135"/>
      <c r="H113" s="135"/>
      <c r="I113" s="124"/>
      <c r="J113" s="124"/>
      <c r="K113" s="124"/>
      <c r="M113" s="131"/>
      <c r="N113" s="148"/>
      <c r="P113" s="149"/>
    </row>
    <row r="114" spans="1:18" s="147" customFormat="1">
      <c r="A114" s="135"/>
      <c r="B114" s="135"/>
      <c r="C114" s="135"/>
      <c r="D114" s="135"/>
      <c r="E114" s="135"/>
      <c r="F114" s="135"/>
      <c r="G114" s="135"/>
      <c r="H114" s="135"/>
      <c r="I114" s="124"/>
      <c r="J114" s="124"/>
      <c r="K114" s="124"/>
      <c r="M114" s="131"/>
      <c r="N114" s="148"/>
      <c r="P114" s="149"/>
    </row>
    <row r="115" spans="1:18" s="147" customFormat="1">
      <c r="A115" s="135"/>
      <c r="B115" s="150"/>
      <c r="C115" s="150"/>
      <c r="D115" s="150"/>
      <c r="E115" s="150"/>
      <c r="F115" s="150"/>
      <c r="G115" s="150"/>
      <c r="H115" s="150"/>
      <c r="I115" s="124"/>
      <c r="J115" s="124"/>
      <c r="K115" s="124"/>
      <c r="L115" s="124"/>
      <c r="M115" s="131"/>
      <c r="N115" s="148"/>
      <c r="P115" s="124"/>
    </row>
    <row r="116" spans="1:18">
      <c r="B116" s="136"/>
      <c r="C116" s="135"/>
      <c r="D116" s="135"/>
      <c r="E116" s="135"/>
      <c r="F116" s="136"/>
      <c r="G116" s="136"/>
      <c r="H116" s="136"/>
      <c r="I116" s="134"/>
      <c r="J116" s="134"/>
      <c r="K116" s="136"/>
      <c r="L116" s="137"/>
      <c r="M116" s="137"/>
      <c r="N116" s="39"/>
      <c r="O116" s="41"/>
      <c r="P116" s="39"/>
      <c r="Q116" s="131"/>
      <c r="R116" s="131"/>
    </row>
    <row r="117" spans="1:18">
      <c r="B117" s="136"/>
      <c r="C117" s="135"/>
      <c r="D117" s="135"/>
      <c r="E117" s="135"/>
      <c r="F117" s="136"/>
      <c r="G117" s="136"/>
      <c r="H117" s="136"/>
      <c r="I117" s="134"/>
      <c r="J117" s="134"/>
      <c r="K117" s="137"/>
      <c r="L117" s="137"/>
      <c r="M117" s="137"/>
      <c r="N117" s="39"/>
      <c r="O117" s="41"/>
      <c r="P117" s="39"/>
    </row>
  </sheetData>
  <mergeCells count="13">
    <mergeCell ref="K89:M89"/>
    <mergeCell ref="O89:Q89"/>
    <mergeCell ref="K6:M6"/>
    <mergeCell ref="O6:Q6"/>
    <mergeCell ref="K48:M48"/>
    <mergeCell ref="O48:Q48"/>
    <mergeCell ref="K88:M88"/>
    <mergeCell ref="O88:Q88"/>
    <mergeCell ref="B55:E55"/>
    <mergeCell ref="O5:Q5"/>
    <mergeCell ref="O49:Q49"/>
    <mergeCell ref="K5:M5"/>
    <mergeCell ref="K49:M49"/>
  </mergeCells>
  <pageMargins left="0.74803149606299213" right="0.31496062992125984" top="0.59055118110236227" bottom="0.39370078740157483" header="0.31496062992125984" footer="0.31496062992125984"/>
  <pageSetup paperSize="9" scale="80" firstPageNumber="3" fitToHeight="0" orientation="portrait" useFirstPageNumber="1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view="pageBreakPreview" zoomScale="85" zoomScaleNormal="100" zoomScaleSheetLayoutView="85" workbookViewId="0">
      <selection activeCell="E98" sqref="E98"/>
    </sheetView>
  </sheetViews>
  <sheetFormatPr defaultColWidth="10.140625" defaultRowHeight="23.65" customHeight="1"/>
  <cols>
    <col min="1" max="3" width="2.7109375" style="127" customWidth="1"/>
    <col min="4" max="7" width="9.140625" style="127" customWidth="1"/>
    <col min="8" max="8" width="8.42578125" style="127" customWidth="1"/>
    <col min="9" max="9" width="0.85546875" style="127" customWidth="1"/>
    <col min="10" max="10" width="14.7109375" style="127" customWidth="1"/>
    <col min="11" max="11" width="0.85546875" style="127" customWidth="1"/>
    <col min="12" max="12" width="14.7109375" style="127" customWidth="1"/>
    <col min="13" max="13" width="0.85546875" style="127" customWidth="1"/>
    <col min="14" max="14" width="14.7109375" style="127" customWidth="1"/>
    <col min="15" max="15" width="0.85546875" style="127" customWidth="1"/>
    <col min="16" max="16" width="14.7109375" style="127" customWidth="1"/>
    <col min="17" max="17" width="0.85546875" style="127" customWidth="1"/>
    <col min="18" max="213" width="10.140625" style="127"/>
    <col min="214" max="214" width="6.42578125" style="127" customWidth="1"/>
    <col min="215" max="215" width="26.7109375" style="127" customWidth="1"/>
    <col min="216" max="216" width="9" style="127" customWidth="1"/>
    <col min="217" max="217" width="0.7109375" style="127" customWidth="1"/>
    <col min="218" max="218" width="16.28515625" style="127" customWidth="1"/>
    <col min="219" max="219" width="0.7109375" style="127" customWidth="1"/>
    <col min="220" max="220" width="16.7109375" style="127" customWidth="1"/>
    <col min="221" max="221" width="0.7109375" style="127" customWidth="1"/>
    <col min="222" max="222" width="17" style="127" customWidth="1"/>
    <col min="223" max="223" width="0.7109375" style="127" customWidth="1"/>
    <col min="224" max="224" width="17.42578125" style="127" customWidth="1"/>
    <col min="225" max="225" width="13" style="127" bestFit="1" customWidth="1"/>
    <col min="226" max="230" width="0" style="127" hidden="1" customWidth="1"/>
    <col min="231" max="469" width="10.140625" style="127"/>
    <col min="470" max="470" width="6.42578125" style="127" customWidth="1"/>
    <col min="471" max="471" width="26.7109375" style="127" customWidth="1"/>
    <col min="472" max="472" width="9" style="127" customWidth="1"/>
    <col min="473" max="473" width="0.7109375" style="127" customWidth="1"/>
    <col min="474" max="474" width="16.28515625" style="127" customWidth="1"/>
    <col min="475" max="475" width="0.7109375" style="127" customWidth="1"/>
    <col min="476" max="476" width="16.7109375" style="127" customWidth="1"/>
    <col min="477" max="477" width="0.7109375" style="127" customWidth="1"/>
    <col min="478" max="478" width="17" style="127" customWidth="1"/>
    <col min="479" max="479" width="0.7109375" style="127" customWidth="1"/>
    <col min="480" max="480" width="17.42578125" style="127" customWidth="1"/>
    <col min="481" max="481" width="13" style="127" bestFit="1" customWidth="1"/>
    <col min="482" max="486" width="0" style="127" hidden="1" customWidth="1"/>
    <col min="487" max="725" width="10.140625" style="127"/>
    <col min="726" max="726" width="6.42578125" style="127" customWidth="1"/>
    <col min="727" max="727" width="26.7109375" style="127" customWidth="1"/>
    <col min="728" max="728" width="9" style="127" customWidth="1"/>
    <col min="729" max="729" width="0.7109375" style="127" customWidth="1"/>
    <col min="730" max="730" width="16.28515625" style="127" customWidth="1"/>
    <col min="731" max="731" width="0.7109375" style="127" customWidth="1"/>
    <col min="732" max="732" width="16.7109375" style="127" customWidth="1"/>
    <col min="733" max="733" width="0.7109375" style="127" customWidth="1"/>
    <col min="734" max="734" width="17" style="127" customWidth="1"/>
    <col min="735" max="735" width="0.7109375" style="127" customWidth="1"/>
    <col min="736" max="736" width="17.42578125" style="127" customWidth="1"/>
    <col min="737" max="737" width="13" style="127" bestFit="1" customWidth="1"/>
    <col min="738" max="742" width="0" style="127" hidden="1" customWidth="1"/>
    <col min="743" max="981" width="10.140625" style="127"/>
    <col min="982" max="982" width="6.42578125" style="127" customWidth="1"/>
    <col min="983" max="983" width="26.7109375" style="127" customWidth="1"/>
    <col min="984" max="984" width="9" style="127" customWidth="1"/>
    <col min="985" max="985" width="0.7109375" style="127" customWidth="1"/>
    <col min="986" max="986" width="16.28515625" style="127" customWidth="1"/>
    <col min="987" max="987" width="0.7109375" style="127" customWidth="1"/>
    <col min="988" max="988" width="16.7109375" style="127" customWidth="1"/>
    <col min="989" max="989" width="0.7109375" style="127" customWidth="1"/>
    <col min="990" max="990" width="17" style="127" customWidth="1"/>
    <col min="991" max="991" width="0.7109375" style="127" customWidth="1"/>
    <col min="992" max="992" width="17.42578125" style="127" customWidth="1"/>
    <col min="993" max="993" width="13" style="127" bestFit="1" customWidth="1"/>
    <col min="994" max="998" width="0" style="127" hidden="1" customWidth="1"/>
    <col min="999" max="1237" width="10.140625" style="127"/>
    <col min="1238" max="1238" width="6.42578125" style="127" customWidth="1"/>
    <col min="1239" max="1239" width="26.7109375" style="127" customWidth="1"/>
    <col min="1240" max="1240" width="9" style="127" customWidth="1"/>
    <col min="1241" max="1241" width="0.7109375" style="127" customWidth="1"/>
    <col min="1242" max="1242" width="16.28515625" style="127" customWidth="1"/>
    <col min="1243" max="1243" width="0.7109375" style="127" customWidth="1"/>
    <col min="1244" max="1244" width="16.7109375" style="127" customWidth="1"/>
    <col min="1245" max="1245" width="0.7109375" style="127" customWidth="1"/>
    <col min="1246" max="1246" width="17" style="127" customWidth="1"/>
    <col min="1247" max="1247" width="0.7109375" style="127" customWidth="1"/>
    <col min="1248" max="1248" width="17.42578125" style="127" customWidth="1"/>
    <col min="1249" max="1249" width="13" style="127" bestFit="1" customWidth="1"/>
    <col min="1250" max="1254" width="0" style="127" hidden="1" customWidth="1"/>
    <col min="1255" max="1493" width="10.140625" style="127"/>
    <col min="1494" max="1494" width="6.42578125" style="127" customWidth="1"/>
    <col min="1495" max="1495" width="26.7109375" style="127" customWidth="1"/>
    <col min="1496" max="1496" width="9" style="127" customWidth="1"/>
    <col min="1497" max="1497" width="0.7109375" style="127" customWidth="1"/>
    <col min="1498" max="1498" width="16.28515625" style="127" customWidth="1"/>
    <col min="1499" max="1499" width="0.7109375" style="127" customWidth="1"/>
    <col min="1500" max="1500" width="16.7109375" style="127" customWidth="1"/>
    <col min="1501" max="1501" width="0.7109375" style="127" customWidth="1"/>
    <col min="1502" max="1502" width="17" style="127" customWidth="1"/>
    <col min="1503" max="1503" width="0.7109375" style="127" customWidth="1"/>
    <col min="1504" max="1504" width="17.42578125" style="127" customWidth="1"/>
    <col min="1505" max="1505" width="13" style="127" bestFit="1" customWidth="1"/>
    <col min="1506" max="1510" width="0" style="127" hidden="1" customWidth="1"/>
    <col min="1511" max="1749" width="10.140625" style="127"/>
    <col min="1750" max="1750" width="6.42578125" style="127" customWidth="1"/>
    <col min="1751" max="1751" width="26.7109375" style="127" customWidth="1"/>
    <col min="1752" max="1752" width="9" style="127" customWidth="1"/>
    <col min="1753" max="1753" width="0.7109375" style="127" customWidth="1"/>
    <col min="1754" max="1754" width="16.28515625" style="127" customWidth="1"/>
    <col min="1755" max="1755" width="0.7109375" style="127" customWidth="1"/>
    <col min="1756" max="1756" width="16.7109375" style="127" customWidth="1"/>
    <col min="1757" max="1757" width="0.7109375" style="127" customWidth="1"/>
    <col min="1758" max="1758" width="17" style="127" customWidth="1"/>
    <col min="1759" max="1759" width="0.7109375" style="127" customWidth="1"/>
    <col min="1760" max="1760" width="17.42578125" style="127" customWidth="1"/>
    <col min="1761" max="1761" width="13" style="127" bestFit="1" customWidth="1"/>
    <col min="1762" max="1766" width="0" style="127" hidden="1" customWidth="1"/>
    <col min="1767" max="2005" width="10.140625" style="127"/>
    <col min="2006" max="2006" width="6.42578125" style="127" customWidth="1"/>
    <col min="2007" max="2007" width="26.7109375" style="127" customWidth="1"/>
    <col min="2008" max="2008" width="9" style="127" customWidth="1"/>
    <col min="2009" max="2009" width="0.7109375" style="127" customWidth="1"/>
    <col min="2010" max="2010" width="16.28515625" style="127" customWidth="1"/>
    <col min="2011" max="2011" width="0.7109375" style="127" customWidth="1"/>
    <col min="2012" max="2012" width="16.7109375" style="127" customWidth="1"/>
    <col min="2013" max="2013" width="0.7109375" style="127" customWidth="1"/>
    <col min="2014" max="2014" width="17" style="127" customWidth="1"/>
    <col min="2015" max="2015" width="0.7109375" style="127" customWidth="1"/>
    <col min="2016" max="2016" width="17.42578125" style="127" customWidth="1"/>
    <col min="2017" max="2017" width="13" style="127" bestFit="1" customWidth="1"/>
    <col min="2018" max="2022" width="0" style="127" hidden="1" customWidth="1"/>
    <col min="2023" max="2261" width="10.140625" style="127"/>
    <col min="2262" max="2262" width="6.42578125" style="127" customWidth="1"/>
    <col min="2263" max="2263" width="26.7109375" style="127" customWidth="1"/>
    <col min="2264" max="2264" width="9" style="127" customWidth="1"/>
    <col min="2265" max="2265" width="0.7109375" style="127" customWidth="1"/>
    <col min="2266" max="2266" width="16.28515625" style="127" customWidth="1"/>
    <col min="2267" max="2267" width="0.7109375" style="127" customWidth="1"/>
    <col min="2268" max="2268" width="16.7109375" style="127" customWidth="1"/>
    <col min="2269" max="2269" width="0.7109375" style="127" customWidth="1"/>
    <col min="2270" max="2270" width="17" style="127" customWidth="1"/>
    <col min="2271" max="2271" width="0.7109375" style="127" customWidth="1"/>
    <col min="2272" max="2272" width="17.42578125" style="127" customWidth="1"/>
    <col min="2273" max="2273" width="13" style="127" bestFit="1" customWidth="1"/>
    <col min="2274" max="2278" width="0" style="127" hidden="1" customWidth="1"/>
    <col min="2279" max="2517" width="10.140625" style="127"/>
    <col min="2518" max="2518" width="6.42578125" style="127" customWidth="1"/>
    <col min="2519" max="2519" width="26.7109375" style="127" customWidth="1"/>
    <col min="2520" max="2520" width="9" style="127" customWidth="1"/>
    <col min="2521" max="2521" width="0.7109375" style="127" customWidth="1"/>
    <col min="2522" max="2522" width="16.28515625" style="127" customWidth="1"/>
    <col min="2523" max="2523" width="0.7109375" style="127" customWidth="1"/>
    <col min="2524" max="2524" width="16.7109375" style="127" customWidth="1"/>
    <col min="2525" max="2525" width="0.7109375" style="127" customWidth="1"/>
    <col min="2526" max="2526" width="17" style="127" customWidth="1"/>
    <col min="2527" max="2527" width="0.7109375" style="127" customWidth="1"/>
    <col min="2528" max="2528" width="17.42578125" style="127" customWidth="1"/>
    <col min="2529" max="2529" width="13" style="127" bestFit="1" customWidth="1"/>
    <col min="2530" max="2534" width="0" style="127" hidden="1" customWidth="1"/>
    <col min="2535" max="2773" width="10.140625" style="127"/>
    <col min="2774" max="2774" width="6.42578125" style="127" customWidth="1"/>
    <col min="2775" max="2775" width="26.7109375" style="127" customWidth="1"/>
    <col min="2776" max="2776" width="9" style="127" customWidth="1"/>
    <col min="2777" max="2777" width="0.7109375" style="127" customWidth="1"/>
    <col min="2778" max="2778" width="16.28515625" style="127" customWidth="1"/>
    <col min="2779" max="2779" width="0.7109375" style="127" customWidth="1"/>
    <col min="2780" max="2780" width="16.7109375" style="127" customWidth="1"/>
    <col min="2781" max="2781" width="0.7109375" style="127" customWidth="1"/>
    <col min="2782" max="2782" width="17" style="127" customWidth="1"/>
    <col min="2783" max="2783" width="0.7109375" style="127" customWidth="1"/>
    <col min="2784" max="2784" width="17.42578125" style="127" customWidth="1"/>
    <col min="2785" max="2785" width="13" style="127" bestFit="1" customWidth="1"/>
    <col min="2786" max="2790" width="0" style="127" hidden="1" customWidth="1"/>
    <col min="2791" max="3029" width="10.140625" style="127"/>
    <col min="3030" max="3030" width="6.42578125" style="127" customWidth="1"/>
    <col min="3031" max="3031" width="26.7109375" style="127" customWidth="1"/>
    <col min="3032" max="3032" width="9" style="127" customWidth="1"/>
    <col min="3033" max="3033" width="0.7109375" style="127" customWidth="1"/>
    <col min="3034" max="3034" width="16.28515625" style="127" customWidth="1"/>
    <col min="3035" max="3035" width="0.7109375" style="127" customWidth="1"/>
    <col min="3036" max="3036" width="16.7109375" style="127" customWidth="1"/>
    <col min="3037" max="3037" width="0.7109375" style="127" customWidth="1"/>
    <col min="3038" max="3038" width="17" style="127" customWidth="1"/>
    <col min="3039" max="3039" width="0.7109375" style="127" customWidth="1"/>
    <col min="3040" max="3040" width="17.42578125" style="127" customWidth="1"/>
    <col min="3041" max="3041" width="13" style="127" bestFit="1" customWidth="1"/>
    <col min="3042" max="3046" width="0" style="127" hidden="1" customWidth="1"/>
    <col min="3047" max="3285" width="10.140625" style="127"/>
    <col min="3286" max="3286" width="6.42578125" style="127" customWidth="1"/>
    <col min="3287" max="3287" width="26.7109375" style="127" customWidth="1"/>
    <col min="3288" max="3288" width="9" style="127" customWidth="1"/>
    <col min="3289" max="3289" width="0.7109375" style="127" customWidth="1"/>
    <col min="3290" max="3290" width="16.28515625" style="127" customWidth="1"/>
    <col min="3291" max="3291" width="0.7109375" style="127" customWidth="1"/>
    <col min="3292" max="3292" width="16.7109375" style="127" customWidth="1"/>
    <col min="3293" max="3293" width="0.7109375" style="127" customWidth="1"/>
    <col min="3294" max="3294" width="17" style="127" customWidth="1"/>
    <col min="3295" max="3295" width="0.7109375" style="127" customWidth="1"/>
    <col min="3296" max="3296" width="17.42578125" style="127" customWidth="1"/>
    <col min="3297" max="3297" width="13" style="127" bestFit="1" customWidth="1"/>
    <col min="3298" max="3302" width="0" style="127" hidden="1" customWidth="1"/>
    <col min="3303" max="3541" width="10.140625" style="127"/>
    <col min="3542" max="3542" width="6.42578125" style="127" customWidth="1"/>
    <col min="3543" max="3543" width="26.7109375" style="127" customWidth="1"/>
    <col min="3544" max="3544" width="9" style="127" customWidth="1"/>
    <col min="3545" max="3545" width="0.7109375" style="127" customWidth="1"/>
    <col min="3546" max="3546" width="16.28515625" style="127" customWidth="1"/>
    <col min="3547" max="3547" width="0.7109375" style="127" customWidth="1"/>
    <col min="3548" max="3548" width="16.7109375" style="127" customWidth="1"/>
    <col min="3549" max="3549" width="0.7109375" style="127" customWidth="1"/>
    <col min="3550" max="3550" width="17" style="127" customWidth="1"/>
    <col min="3551" max="3551" width="0.7109375" style="127" customWidth="1"/>
    <col min="3552" max="3552" width="17.42578125" style="127" customWidth="1"/>
    <col min="3553" max="3553" width="13" style="127" bestFit="1" customWidth="1"/>
    <col min="3554" max="3558" width="0" style="127" hidden="1" customWidth="1"/>
    <col min="3559" max="3797" width="10.140625" style="127"/>
    <col min="3798" max="3798" width="6.42578125" style="127" customWidth="1"/>
    <col min="3799" max="3799" width="26.7109375" style="127" customWidth="1"/>
    <col min="3800" max="3800" width="9" style="127" customWidth="1"/>
    <col min="3801" max="3801" width="0.7109375" style="127" customWidth="1"/>
    <col min="3802" max="3802" width="16.28515625" style="127" customWidth="1"/>
    <col min="3803" max="3803" width="0.7109375" style="127" customWidth="1"/>
    <col min="3804" max="3804" width="16.7109375" style="127" customWidth="1"/>
    <col min="3805" max="3805" width="0.7109375" style="127" customWidth="1"/>
    <col min="3806" max="3806" width="17" style="127" customWidth="1"/>
    <col min="3807" max="3807" width="0.7109375" style="127" customWidth="1"/>
    <col min="3808" max="3808" width="17.42578125" style="127" customWidth="1"/>
    <col min="3809" max="3809" width="13" style="127" bestFit="1" customWidth="1"/>
    <col min="3810" max="3814" width="0" style="127" hidden="1" customWidth="1"/>
    <col min="3815" max="4053" width="10.140625" style="127"/>
    <col min="4054" max="4054" width="6.42578125" style="127" customWidth="1"/>
    <col min="4055" max="4055" width="26.7109375" style="127" customWidth="1"/>
    <col min="4056" max="4056" width="9" style="127" customWidth="1"/>
    <col min="4057" max="4057" width="0.7109375" style="127" customWidth="1"/>
    <col min="4058" max="4058" width="16.28515625" style="127" customWidth="1"/>
    <col min="4059" max="4059" width="0.7109375" style="127" customWidth="1"/>
    <col min="4060" max="4060" width="16.7109375" style="127" customWidth="1"/>
    <col min="4061" max="4061" width="0.7109375" style="127" customWidth="1"/>
    <col min="4062" max="4062" width="17" style="127" customWidth="1"/>
    <col min="4063" max="4063" width="0.7109375" style="127" customWidth="1"/>
    <col min="4064" max="4064" width="17.42578125" style="127" customWidth="1"/>
    <col min="4065" max="4065" width="13" style="127" bestFit="1" customWidth="1"/>
    <col min="4066" max="4070" width="0" style="127" hidden="1" customWidth="1"/>
    <col min="4071" max="4309" width="10.140625" style="127"/>
    <col min="4310" max="4310" width="6.42578125" style="127" customWidth="1"/>
    <col min="4311" max="4311" width="26.7109375" style="127" customWidth="1"/>
    <col min="4312" max="4312" width="9" style="127" customWidth="1"/>
    <col min="4313" max="4313" width="0.7109375" style="127" customWidth="1"/>
    <col min="4314" max="4314" width="16.28515625" style="127" customWidth="1"/>
    <col min="4315" max="4315" width="0.7109375" style="127" customWidth="1"/>
    <col min="4316" max="4316" width="16.7109375" style="127" customWidth="1"/>
    <col min="4317" max="4317" width="0.7109375" style="127" customWidth="1"/>
    <col min="4318" max="4318" width="17" style="127" customWidth="1"/>
    <col min="4319" max="4319" width="0.7109375" style="127" customWidth="1"/>
    <col min="4320" max="4320" width="17.42578125" style="127" customWidth="1"/>
    <col min="4321" max="4321" width="13" style="127" bestFit="1" customWidth="1"/>
    <col min="4322" max="4326" width="0" style="127" hidden="1" customWidth="1"/>
    <col min="4327" max="4565" width="10.140625" style="127"/>
    <col min="4566" max="4566" width="6.42578125" style="127" customWidth="1"/>
    <col min="4567" max="4567" width="26.7109375" style="127" customWidth="1"/>
    <col min="4568" max="4568" width="9" style="127" customWidth="1"/>
    <col min="4569" max="4569" width="0.7109375" style="127" customWidth="1"/>
    <col min="4570" max="4570" width="16.28515625" style="127" customWidth="1"/>
    <col min="4571" max="4571" width="0.7109375" style="127" customWidth="1"/>
    <col min="4572" max="4572" width="16.7109375" style="127" customWidth="1"/>
    <col min="4573" max="4573" width="0.7109375" style="127" customWidth="1"/>
    <col min="4574" max="4574" width="17" style="127" customWidth="1"/>
    <col min="4575" max="4575" width="0.7109375" style="127" customWidth="1"/>
    <col min="4576" max="4576" width="17.42578125" style="127" customWidth="1"/>
    <col min="4577" max="4577" width="13" style="127" bestFit="1" customWidth="1"/>
    <col min="4578" max="4582" width="0" style="127" hidden="1" customWidth="1"/>
    <col min="4583" max="4821" width="10.140625" style="127"/>
    <col min="4822" max="4822" width="6.42578125" style="127" customWidth="1"/>
    <col min="4823" max="4823" width="26.7109375" style="127" customWidth="1"/>
    <col min="4824" max="4824" width="9" style="127" customWidth="1"/>
    <col min="4825" max="4825" width="0.7109375" style="127" customWidth="1"/>
    <col min="4826" max="4826" width="16.28515625" style="127" customWidth="1"/>
    <col min="4827" max="4827" width="0.7109375" style="127" customWidth="1"/>
    <col min="4828" max="4828" width="16.7109375" style="127" customWidth="1"/>
    <col min="4829" max="4829" width="0.7109375" style="127" customWidth="1"/>
    <col min="4830" max="4830" width="17" style="127" customWidth="1"/>
    <col min="4831" max="4831" width="0.7109375" style="127" customWidth="1"/>
    <col min="4832" max="4832" width="17.42578125" style="127" customWidth="1"/>
    <col min="4833" max="4833" width="13" style="127" bestFit="1" customWidth="1"/>
    <col min="4834" max="4838" width="0" style="127" hidden="1" customWidth="1"/>
    <col min="4839" max="5077" width="10.140625" style="127"/>
    <col min="5078" max="5078" width="6.42578125" style="127" customWidth="1"/>
    <col min="5079" max="5079" width="26.7109375" style="127" customWidth="1"/>
    <col min="5080" max="5080" width="9" style="127" customWidth="1"/>
    <col min="5081" max="5081" width="0.7109375" style="127" customWidth="1"/>
    <col min="5082" max="5082" width="16.28515625" style="127" customWidth="1"/>
    <col min="5083" max="5083" width="0.7109375" style="127" customWidth="1"/>
    <col min="5084" max="5084" width="16.7109375" style="127" customWidth="1"/>
    <col min="5085" max="5085" width="0.7109375" style="127" customWidth="1"/>
    <col min="5086" max="5086" width="17" style="127" customWidth="1"/>
    <col min="5087" max="5087" width="0.7109375" style="127" customWidth="1"/>
    <col min="5088" max="5088" width="17.42578125" style="127" customWidth="1"/>
    <col min="5089" max="5089" width="13" style="127" bestFit="1" customWidth="1"/>
    <col min="5090" max="5094" width="0" style="127" hidden="1" customWidth="1"/>
    <col min="5095" max="5333" width="10.140625" style="127"/>
    <col min="5334" max="5334" width="6.42578125" style="127" customWidth="1"/>
    <col min="5335" max="5335" width="26.7109375" style="127" customWidth="1"/>
    <col min="5336" max="5336" width="9" style="127" customWidth="1"/>
    <col min="5337" max="5337" width="0.7109375" style="127" customWidth="1"/>
    <col min="5338" max="5338" width="16.28515625" style="127" customWidth="1"/>
    <col min="5339" max="5339" width="0.7109375" style="127" customWidth="1"/>
    <col min="5340" max="5340" width="16.7109375" style="127" customWidth="1"/>
    <col min="5341" max="5341" width="0.7109375" style="127" customWidth="1"/>
    <col min="5342" max="5342" width="17" style="127" customWidth="1"/>
    <col min="5343" max="5343" width="0.7109375" style="127" customWidth="1"/>
    <col min="5344" max="5344" width="17.42578125" style="127" customWidth="1"/>
    <col min="5345" max="5345" width="13" style="127" bestFit="1" customWidth="1"/>
    <col min="5346" max="5350" width="0" style="127" hidden="1" customWidth="1"/>
    <col min="5351" max="5589" width="10.140625" style="127"/>
    <col min="5590" max="5590" width="6.42578125" style="127" customWidth="1"/>
    <col min="5591" max="5591" width="26.7109375" style="127" customWidth="1"/>
    <col min="5592" max="5592" width="9" style="127" customWidth="1"/>
    <col min="5593" max="5593" width="0.7109375" style="127" customWidth="1"/>
    <col min="5594" max="5594" width="16.28515625" style="127" customWidth="1"/>
    <col min="5595" max="5595" width="0.7109375" style="127" customWidth="1"/>
    <col min="5596" max="5596" width="16.7109375" style="127" customWidth="1"/>
    <col min="5597" max="5597" width="0.7109375" style="127" customWidth="1"/>
    <col min="5598" max="5598" width="17" style="127" customWidth="1"/>
    <col min="5599" max="5599" width="0.7109375" style="127" customWidth="1"/>
    <col min="5600" max="5600" width="17.42578125" style="127" customWidth="1"/>
    <col min="5601" max="5601" width="13" style="127" bestFit="1" customWidth="1"/>
    <col min="5602" max="5606" width="0" style="127" hidden="1" customWidth="1"/>
    <col min="5607" max="5845" width="10.140625" style="127"/>
    <col min="5846" max="5846" width="6.42578125" style="127" customWidth="1"/>
    <col min="5847" max="5847" width="26.7109375" style="127" customWidth="1"/>
    <col min="5848" max="5848" width="9" style="127" customWidth="1"/>
    <col min="5849" max="5849" width="0.7109375" style="127" customWidth="1"/>
    <col min="5850" max="5850" width="16.28515625" style="127" customWidth="1"/>
    <col min="5851" max="5851" width="0.7109375" style="127" customWidth="1"/>
    <col min="5852" max="5852" width="16.7109375" style="127" customWidth="1"/>
    <col min="5853" max="5853" width="0.7109375" style="127" customWidth="1"/>
    <col min="5854" max="5854" width="17" style="127" customWidth="1"/>
    <col min="5855" max="5855" width="0.7109375" style="127" customWidth="1"/>
    <col min="5856" max="5856" width="17.42578125" style="127" customWidth="1"/>
    <col min="5857" max="5857" width="13" style="127" bestFit="1" customWidth="1"/>
    <col min="5858" max="5862" width="0" style="127" hidden="1" customWidth="1"/>
    <col min="5863" max="6101" width="10.140625" style="127"/>
    <col min="6102" max="6102" width="6.42578125" style="127" customWidth="1"/>
    <col min="6103" max="6103" width="26.7109375" style="127" customWidth="1"/>
    <col min="6104" max="6104" width="9" style="127" customWidth="1"/>
    <col min="6105" max="6105" width="0.7109375" style="127" customWidth="1"/>
    <col min="6106" max="6106" width="16.28515625" style="127" customWidth="1"/>
    <col min="6107" max="6107" width="0.7109375" style="127" customWidth="1"/>
    <col min="6108" max="6108" width="16.7109375" style="127" customWidth="1"/>
    <col min="6109" max="6109" width="0.7109375" style="127" customWidth="1"/>
    <col min="6110" max="6110" width="17" style="127" customWidth="1"/>
    <col min="6111" max="6111" width="0.7109375" style="127" customWidth="1"/>
    <col min="6112" max="6112" width="17.42578125" style="127" customWidth="1"/>
    <col min="6113" max="6113" width="13" style="127" bestFit="1" customWidth="1"/>
    <col min="6114" max="6118" width="0" style="127" hidden="1" customWidth="1"/>
    <col min="6119" max="6357" width="10.140625" style="127"/>
    <col min="6358" max="6358" width="6.42578125" style="127" customWidth="1"/>
    <col min="6359" max="6359" width="26.7109375" style="127" customWidth="1"/>
    <col min="6360" max="6360" width="9" style="127" customWidth="1"/>
    <col min="6361" max="6361" width="0.7109375" style="127" customWidth="1"/>
    <col min="6362" max="6362" width="16.28515625" style="127" customWidth="1"/>
    <col min="6363" max="6363" width="0.7109375" style="127" customWidth="1"/>
    <col min="6364" max="6364" width="16.7109375" style="127" customWidth="1"/>
    <col min="6365" max="6365" width="0.7109375" style="127" customWidth="1"/>
    <col min="6366" max="6366" width="17" style="127" customWidth="1"/>
    <col min="6367" max="6367" width="0.7109375" style="127" customWidth="1"/>
    <col min="6368" max="6368" width="17.42578125" style="127" customWidth="1"/>
    <col min="6369" max="6369" width="13" style="127" bestFit="1" customWidth="1"/>
    <col min="6370" max="6374" width="0" style="127" hidden="1" customWidth="1"/>
    <col min="6375" max="6613" width="10.140625" style="127"/>
    <col min="6614" max="6614" width="6.42578125" style="127" customWidth="1"/>
    <col min="6615" max="6615" width="26.7109375" style="127" customWidth="1"/>
    <col min="6616" max="6616" width="9" style="127" customWidth="1"/>
    <col min="6617" max="6617" width="0.7109375" style="127" customWidth="1"/>
    <col min="6618" max="6618" width="16.28515625" style="127" customWidth="1"/>
    <col min="6619" max="6619" width="0.7109375" style="127" customWidth="1"/>
    <col min="6620" max="6620" width="16.7109375" style="127" customWidth="1"/>
    <col min="6621" max="6621" width="0.7109375" style="127" customWidth="1"/>
    <col min="6622" max="6622" width="17" style="127" customWidth="1"/>
    <col min="6623" max="6623" width="0.7109375" style="127" customWidth="1"/>
    <col min="6624" max="6624" width="17.42578125" style="127" customWidth="1"/>
    <col min="6625" max="6625" width="13" style="127" bestFit="1" customWidth="1"/>
    <col min="6626" max="6630" width="0" style="127" hidden="1" customWidth="1"/>
    <col min="6631" max="6869" width="10.140625" style="127"/>
    <col min="6870" max="6870" width="6.42578125" style="127" customWidth="1"/>
    <col min="6871" max="6871" width="26.7109375" style="127" customWidth="1"/>
    <col min="6872" max="6872" width="9" style="127" customWidth="1"/>
    <col min="6873" max="6873" width="0.7109375" style="127" customWidth="1"/>
    <col min="6874" max="6874" width="16.28515625" style="127" customWidth="1"/>
    <col min="6875" max="6875" width="0.7109375" style="127" customWidth="1"/>
    <col min="6876" max="6876" width="16.7109375" style="127" customWidth="1"/>
    <col min="6877" max="6877" width="0.7109375" style="127" customWidth="1"/>
    <col min="6878" max="6878" width="17" style="127" customWidth="1"/>
    <col min="6879" max="6879" width="0.7109375" style="127" customWidth="1"/>
    <col min="6880" max="6880" width="17.42578125" style="127" customWidth="1"/>
    <col min="6881" max="6881" width="13" style="127" bestFit="1" customWidth="1"/>
    <col min="6882" max="6886" width="0" style="127" hidden="1" customWidth="1"/>
    <col min="6887" max="7125" width="10.140625" style="127"/>
    <col min="7126" max="7126" width="6.42578125" style="127" customWidth="1"/>
    <col min="7127" max="7127" width="26.7109375" style="127" customWidth="1"/>
    <col min="7128" max="7128" width="9" style="127" customWidth="1"/>
    <col min="7129" max="7129" width="0.7109375" style="127" customWidth="1"/>
    <col min="7130" max="7130" width="16.28515625" style="127" customWidth="1"/>
    <col min="7131" max="7131" width="0.7109375" style="127" customWidth="1"/>
    <col min="7132" max="7132" width="16.7109375" style="127" customWidth="1"/>
    <col min="7133" max="7133" width="0.7109375" style="127" customWidth="1"/>
    <col min="7134" max="7134" width="17" style="127" customWidth="1"/>
    <col min="7135" max="7135" width="0.7109375" style="127" customWidth="1"/>
    <col min="7136" max="7136" width="17.42578125" style="127" customWidth="1"/>
    <col min="7137" max="7137" width="13" style="127" bestFit="1" customWidth="1"/>
    <col min="7138" max="7142" width="0" style="127" hidden="1" customWidth="1"/>
    <col min="7143" max="7381" width="10.140625" style="127"/>
    <col min="7382" max="7382" width="6.42578125" style="127" customWidth="1"/>
    <col min="7383" max="7383" width="26.7109375" style="127" customWidth="1"/>
    <col min="7384" max="7384" width="9" style="127" customWidth="1"/>
    <col min="7385" max="7385" width="0.7109375" style="127" customWidth="1"/>
    <col min="7386" max="7386" width="16.28515625" style="127" customWidth="1"/>
    <col min="7387" max="7387" width="0.7109375" style="127" customWidth="1"/>
    <col min="7388" max="7388" width="16.7109375" style="127" customWidth="1"/>
    <col min="7389" max="7389" width="0.7109375" style="127" customWidth="1"/>
    <col min="7390" max="7390" width="17" style="127" customWidth="1"/>
    <col min="7391" max="7391" width="0.7109375" style="127" customWidth="1"/>
    <col min="7392" max="7392" width="17.42578125" style="127" customWidth="1"/>
    <col min="7393" max="7393" width="13" style="127" bestFit="1" customWidth="1"/>
    <col min="7394" max="7398" width="0" style="127" hidden="1" customWidth="1"/>
    <col min="7399" max="7637" width="10.140625" style="127"/>
    <col min="7638" max="7638" width="6.42578125" style="127" customWidth="1"/>
    <col min="7639" max="7639" width="26.7109375" style="127" customWidth="1"/>
    <col min="7640" max="7640" width="9" style="127" customWidth="1"/>
    <col min="7641" max="7641" width="0.7109375" style="127" customWidth="1"/>
    <col min="7642" max="7642" width="16.28515625" style="127" customWidth="1"/>
    <col min="7643" max="7643" width="0.7109375" style="127" customWidth="1"/>
    <col min="7644" max="7644" width="16.7109375" style="127" customWidth="1"/>
    <col min="7645" max="7645" width="0.7109375" style="127" customWidth="1"/>
    <col min="7646" max="7646" width="17" style="127" customWidth="1"/>
    <col min="7647" max="7647" width="0.7109375" style="127" customWidth="1"/>
    <col min="7648" max="7648" width="17.42578125" style="127" customWidth="1"/>
    <col min="7649" max="7649" width="13" style="127" bestFit="1" customWidth="1"/>
    <col min="7650" max="7654" width="0" style="127" hidden="1" customWidth="1"/>
    <col min="7655" max="7893" width="10.140625" style="127"/>
    <col min="7894" max="7894" width="6.42578125" style="127" customWidth="1"/>
    <col min="7895" max="7895" width="26.7109375" style="127" customWidth="1"/>
    <col min="7896" max="7896" width="9" style="127" customWidth="1"/>
    <col min="7897" max="7897" width="0.7109375" style="127" customWidth="1"/>
    <col min="7898" max="7898" width="16.28515625" style="127" customWidth="1"/>
    <col min="7899" max="7899" width="0.7109375" style="127" customWidth="1"/>
    <col min="7900" max="7900" width="16.7109375" style="127" customWidth="1"/>
    <col min="7901" max="7901" width="0.7109375" style="127" customWidth="1"/>
    <col min="7902" max="7902" width="17" style="127" customWidth="1"/>
    <col min="7903" max="7903" width="0.7109375" style="127" customWidth="1"/>
    <col min="7904" max="7904" width="17.42578125" style="127" customWidth="1"/>
    <col min="7905" max="7905" width="13" style="127" bestFit="1" customWidth="1"/>
    <col min="7906" max="7910" width="0" style="127" hidden="1" customWidth="1"/>
    <col min="7911" max="8149" width="10.140625" style="127"/>
    <col min="8150" max="8150" width="6.42578125" style="127" customWidth="1"/>
    <col min="8151" max="8151" width="26.7109375" style="127" customWidth="1"/>
    <col min="8152" max="8152" width="9" style="127" customWidth="1"/>
    <col min="8153" max="8153" width="0.7109375" style="127" customWidth="1"/>
    <col min="8154" max="8154" width="16.28515625" style="127" customWidth="1"/>
    <col min="8155" max="8155" width="0.7109375" style="127" customWidth="1"/>
    <col min="8156" max="8156" width="16.7109375" style="127" customWidth="1"/>
    <col min="8157" max="8157" width="0.7109375" style="127" customWidth="1"/>
    <col min="8158" max="8158" width="17" style="127" customWidth="1"/>
    <col min="8159" max="8159" width="0.7109375" style="127" customWidth="1"/>
    <col min="8160" max="8160" width="17.42578125" style="127" customWidth="1"/>
    <col min="8161" max="8161" width="13" style="127" bestFit="1" customWidth="1"/>
    <col min="8162" max="8166" width="0" style="127" hidden="1" customWidth="1"/>
    <col min="8167" max="8405" width="10.140625" style="127"/>
    <col min="8406" max="8406" width="6.42578125" style="127" customWidth="1"/>
    <col min="8407" max="8407" width="26.7109375" style="127" customWidth="1"/>
    <col min="8408" max="8408" width="9" style="127" customWidth="1"/>
    <col min="8409" max="8409" width="0.7109375" style="127" customWidth="1"/>
    <col min="8410" max="8410" width="16.28515625" style="127" customWidth="1"/>
    <col min="8411" max="8411" width="0.7109375" style="127" customWidth="1"/>
    <col min="8412" max="8412" width="16.7109375" style="127" customWidth="1"/>
    <col min="8413" max="8413" width="0.7109375" style="127" customWidth="1"/>
    <col min="8414" max="8414" width="17" style="127" customWidth="1"/>
    <col min="8415" max="8415" width="0.7109375" style="127" customWidth="1"/>
    <col min="8416" max="8416" width="17.42578125" style="127" customWidth="1"/>
    <col min="8417" max="8417" width="13" style="127" bestFit="1" customWidth="1"/>
    <col min="8418" max="8422" width="0" style="127" hidden="1" customWidth="1"/>
    <col min="8423" max="8661" width="10.140625" style="127"/>
    <col min="8662" max="8662" width="6.42578125" style="127" customWidth="1"/>
    <col min="8663" max="8663" width="26.7109375" style="127" customWidth="1"/>
    <col min="8664" max="8664" width="9" style="127" customWidth="1"/>
    <col min="8665" max="8665" width="0.7109375" style="127" customWidth="1"/>
    <col min="8666" max="8666" width="16.28515625" style="127" customWidth="1"/>
    <col min="8667" max="8667" width="0.7109375" style="127" customWidth="1"/>
    <col min="8668" max="8668" width="16.7109375" style="127" customWidth="1"/>
    <col min="8669" max="8669" width="0.7109375" style="127" customWidth="1"/>
    <col min="8670" max="8670" width="17" style="127" customWidth="1"/>
    <col min="8671" max="8671" width="0.7109375" style="127" customWidth="1"/>
    <col min="8672" max="8672" width="17.42578125" style="127" customWidth="1"/>
    <col min="8673" max="8673" width="13" style="127" bestFit="1" customWidth="1"/>
    <col min="8674" max="8678" width="0" style="127" hidden="1" customWidth="1"/>
    <col min="8679" max="8917" width="10.140625" style="127"/>
    <col min="8918" max="8918" width="6.42578125" style="127" customWidth="1"/>
    <col min="8919" max="8919" width="26.7109375" style="127" customWidth="1"/>
    <col min="8920" max="8920" width="9" style="127" customWidth="1"/>
    <col min="8921" max="8921" width="0.7109375" style="127" customWidth="1"/>
    <col min="8922" max="8922" width="16.28515625" style="127" customWidth="1"/>
    <col min="8923" max="8923" width="0.7109375" style="127" customWidth="1"/>
    <col min="8924" max="8924" width="16.7109375" style="127" customWidth="1"/>
    <col min="8925" max="8925" width="0.7109375" style="127" customWidth="1"/>
    <col min="8926" max="8926" width="17" style="127" customWidth="1"/>
    <col min="8927" max="8927" width="0.7109375" style="127" customWidth="1"/>
    <col min="8928" max="8928" width="17.42578125" style="127" customWidth="1"/>
    <col min="8929" max="8929" width="13" style="127" bestFit="1" customWidth="1"/>
    <col min="8930" max="8934" width="0" style="127" hidden="1" customWidth="1"/>
    <col min="8935" max="9173" width="10.140625" style="127"/>
    <col min="9174" max="9174" width="6.42578125" style="127" customWidth="1"/>
    <col min="9175" max="9175" width="26.7109375" style="127" customWidth="1"/>
    <col min="9176" max="9176" width="9" style="127" customWidth="1"/>
    <col min="9177" max="9177" width="0.7109375" style="127" customWidth="1"/>
    <col min="9178" max="9178" width="16.28515625" style="127" customWidth="1"/>
    <col min="9179" max="9179" width="0.7109375" style="127" customWidth="1"/>
    <col min="9180" max="9180" width="16.7109375" style="127" customWidth="1"/>
    <col min="9181" max="9181" width="0.7109375" style="127" customWidth="1"/>
    <col min="9182" max="9182" width="17" style="127" customWidth="1"/>
    <col min="9183" max="9183" width="0.7109375" style="127" customWidth="1"/>
    <col min="9184" max="9184" width="17.42578125" style="127" customWidth="1"/>
    <col min="9185" max="9185" width="13" style="127" bestFit="1" customWidth="1"/>
    <col min="9186" max="9190" width="0" style="127" hidden="1" customWidth="1"/>
    <col min="9191" max="9429" width="10.140625" style="127"/>
    <col min="9430" max="9430" width="6.42578125" style="127" customWidth="1"/>
    <col min="9431" max="9431" width="26.7109375" style="127" customWidth="1"/>
    <col min="9432" max="9432" width="9" style="127" customWidth="1"/>
    <col min="9433" max="9433" width="0.7109375" style="127" customWidth="1"/>
    <col min="9434" max="9434" width="16.28515625" style="127" customWidth="1"/>
    <col min="9435" max="9435" width="0.7109375" style="127" customWidth="1"/>
    <col min="9436" max="9436" width="16.7109375" style="127" customWidth="1"/>
    <col min="9437" max="9437" width="0.7109375" style="127" customWidth="1"/>
    <col min="9438" max="9438" width="17" style="127" customWidth="1"/>
    <col min="9439" max="9439" width="0.7109375" style="127" customWidth="1"/>
    <col min="9440" max="9440" width="17.42578125" style="127" customWidth="1"/>
    <col min="9441" max="9441" width="13" style="127" bestFit="1" customWidth="1"/>
    <col min="9442" max="9446" width="0" style="127" hidden="1" customWidth="1"/>
    <col min="9447" max="9685" width="10.140625" style="127"/>
    <col min="9686" max="9686" width="6.42578125" style="127" customWidth="1"/>
    <col min="9687" max="9687" width="26.7109375" style="127" customWidth="1"/>
    <col min="9688" max="9688" width="9" style="127" customWidth="1"/>
    <col min="9689" max="9689" width="0.7109375" style="127" customWidth="1"/>
    <col min="9690" max="9690" width="16.28515625" style="127" customWidth="1"/>
    <col min="9691" max="9691" width="0.7109375" style="127" customWidth="1"/>
    <col min="9692" max="9692" width="16.7109375" style="127" customWidth="1"/>
    <col min="9693" max="9693" width="0.7109375" style="127" customWidth="1"/>
    <col min="9694" max="9694" width="17" style="127" customWidth="1"/>
    <col min="9695" max="9695" width="0.7109375" style="127" customWidth="1"/>
    <col min="9696" max="9696" width="17.42578125" style="127" customWidth="1"/>
    <col min="9697" max="9697" width="13" style="127" bestFit="1" customWidth="1"/>
    <col min="9698" max="9702" width="0" style="127" hidden="1" customWidth="1"/>
    <col min="9703" max="9941" width="10.140625" style="127"/>
    <col min="9942" max="9942" width="6.42578125" style="127" customWidth="1"/>
    <col min="9943" max="9943" width="26.7109375" style="127" customWidth="1"/>
    <col min="9944" max="9944" width="9" style="127" customWidth="1"/>
    <col min="9945" max="9945" width="0.7109375" style="127" customWidth="1"/>
    <col min="9946" max="9946" width="16.28515625" style="127" customWidth="1"/>
    <col min="9947" max="9947" width="0.7109375" style="127" customWidth="1"/>
    <col min="9948" max="9948" width="16.7109375" style="127" customWidth="1"/>
    <col min="9949" max="9949" width="0.7109375" style="127" customWidth="1"/>
    <col min="9950" max="9950" width="17" style="127" customWidth="1"/>
    <col min="9951" max="9951" width="0.7109375" style="127" customWidth="1"/>
    <col min="9952" max="9952" width="17.42578125" style="127" customWidth="1"/>
    <col min="9953" max="9953" width="13" style="127" bestFit="1" customWidth="1"/>
    <col min="9954" max="9958" width="0" style="127" hidden="1" customWidth="1"/>
    <col min="9959" max="10197" width="10.140625" style="127"/>
    <col min="10198" max="10198" width="6.42578125" style="127" customWidth="1"/>
    <col min="10199" max="10199" width="26.7109375" style="127" customWidth="1"/>
    <col min="10200" max="10200" width="9" style="127" customWidth="1"/>
    <col min="10201" max="10201" width="0.7109375" style="127" customWidth="1"/>
    <col min="10202" max="10202" width="16.28515625" style="127" customWidth="1"/>
    <col min="10203" max="10203" width="0.7109375" style="127" customWidth="1"/>
    <col min="10204" max="10204" width="16.7109375" style="127" customWidth="1"/>
    <col min="10205" max="10205" width="0.7109375" style="127" customWidth="1"/>
    <col min="10206" max="10206" width="17" style="127" customWidth="1"/>
    <col min="10207" max="10207" width="0.7109375" style="127" customWidth="1"/>
    <col min="10208" max="10208" width="17.42578125" style="127" customWidth="1"/>
    <col min="10209" max="10209" width="13" style="127" bestFit="1" customWidth="1"/>
    <col min="10210" max="10214" width="0" style="127" hidden="1" customWidth="1"/>
    <col min="10215" max="10453" width="10.140625" style="127"/>
    <col min="10454" max="10454" width="6.42578125" style="127" customWidth="1"/>
    <col min="10455" max="10455" width="26.7109375" style="127" customWidth="1"/>
    <col min="10456" max="10456" width="9" style="127" customWidth="1"/>
    <col min="10457" max="10457" width="0.7109375" style="127" customWidth="1"/>
    <col min="10458" max="10458" width="16.28515625" style="127" customWidth="1"/>
    <col min="10459" max="10459" width="0.7109375" style="127" customWidth="1"/>
    <col min="10460" max="10460" width="16.7109375" style="127" customWidth="1"/>
    <col min="10461" max="10461" width="0.7109375" style="127" customWidth="1"/>
    <col min="10462" max="10462" width="17" style="127" customWidth="1"/>
    <col min="10463" max="10463" width="0.7109375" style="127" customWidth="1"/>
    <col min="10464" max="10464" width="17.42578125" style="127" customWidth="1"/>
    <col min="10465" max="10465" width="13" style="127" bestFit="1" customWidth="1"/>
    <col min="10466" max="10470" width="0" style="127" hidden="1" customWidth="1"/>
    <col min="10471" max="10709" width="10.140625" style="127"/>
    <col min="10710" max="10710" width="6.42578125" style="127" customWidth="1"/>
    <col min="10711" max="10711" width="26.7109375" style="127" customWidth="1"/>
    <col min="10712" max="10712" width="9" style="127" customWidth="1"/>
    <col min="10713" max="10713" width="0.7109375" style="127" customWidth="1"/>
    <col min="10714" max="10714" width="16.28515625" style="127" customWidth="1"/>
    <col min="10715" max="10715" width="0.7109375" style="127" customWidth="1"/>
    <col min="10716" max="10716" width="16.7109375" style="127" customWidth="1"/>
    <col min="10717" max="10717" width="0.7109375" style="127" customWidth="1"/>
    <col min="10718" max="10718" width="17" style="127" customWidth="1"/>
    <col min="10719" max="10719" width="0.7109375" style="127" customWidth="1"/>
    <col min="10720" max="10720" width="17.42578125" style="127" customWidth="1"/>
    <col min="10721" max="10721" width="13" style="127" bestFit="1" customWidth="1"/>
    <col min="10722" max="10726" width="0" style="127" hidden="1" customWidth="1"/>
    <col min="10727" max="10965" width="10.140625" style="127"/>
    <col min="10966" max="10966" width="6.42578125" style="127" customWidth="1"/>
    <col min="10967" max="10967" width="26.7109375" style="127" customWidth="1"/>
    <col min="10968" max="10968" width="9" style="127" customWidth="1"/>
    <col min="10969" max="10969" width="0.7109375" style="127" customWidth="1"/>
    <col min="10970" max="10970" width="16.28515625" style="127" customWidth="1"/>
    <col min="10971" max="10971" width="0.7109375" style="127" customWidth="1"/>
    <col min="10972" max="10972" width="16.7109375" style="127" customWidth="1"/>
    <col min="10973" max="10973" width="0.7109375" style="127" customWidth="1"/>
    <col min="10974" max="10974" width="17" style="127" customWidth="1"/>
    <col min="10975" max="10975" width="0.7109375" style="127" customWidth="1"/>
    <col min="10976" max="10976" width="17.42578125" style="127" customWidth="1"/>
    <col min="10977" max="10977" width="13" style="127" bestFit="1" customWidth="1"/>
    <col min="10978" max="10982" width="0" style="127" hidden="1" customWidth="1"/>
    <col min="10983" max="11221" width="10.140625" style="127"/>
    <col min="11222" max="11222" width="6.42578125" style="127" customWidth="1"/>
    <col min="11223" max="11223" width="26.7109375" style="127" customWidth="1"/>
    <col min="11224" max="11224" width="9" style="127" customWidth="1"/>
    <col min="11225" max="11225" width="0.7109375" style="127" customWidth="1"/>
    <col min="11226" max="11226" width="16.28515625" style="127" customWidth="1"/>
    <col min="11227" max="11227" width="0.7109375" style="127" customWidth="1"/>
    <col min="11228" max="11228" width="16.7109375" style="127" customWidth="1"/>
    <col min="11229" max="11229" width="0.7109375" style="127" customWidth="1"/>
    <col min="11230" max="11230" width="17" style="127" customWidth="1"/>
    <col min="11231" max="11231" width="0.7109375" style="127" customWidth="1"/>
    <col min="11232" max="11232" width="17.42578125" style="127" customWidth="1"/>
    <col min="11233" max="11233" width="13" style="127" bestFit="1" customWidth="1"/>
    <col min="11234" max="11238" width="0" style="127" hidden="1" customWidth="1"/>
    <col min="11239" max="11477" width="10.140625" style="127"/>
    <col min="11478" max="11478" width="6.42578125" style="127" customWidth="1"/>
    <col min="11479" max="11479" width="26.7109375" style="127" customWidth="1"/>
    <col min="11480" max="11480" width="9" style="127" customWidth="1"/>
    <col min="11481" max="11481" width="0.7109375" style="127" customWidth="1"/>
    <col min="11482" max="11482" width="16.28515625" style="127" customWidth="1"/>
    <col min="11483" max="11483" width="0.7109375" style="127" customWidth="1"/>
    <col min="11484" max="11484" width="16.7109375" style="127" customWidth="1"/>
    <col min="11485" max="11485" width="0.7109375" style="127" customWidth="1"/>
    <col min="11486" max="11486" width="17" style="127" customWidth="1"/>
    <col min="11487" max="11487" width="0.7109375" style="127" customWidth="1"/>
    <col min="11488" max="11488" width="17.42578125" style="127" customWidth="1"/>
    <col min="11489" max="11489" width="13" style="127" bestFit="1" customWidth="1"/>
    <col min="11490" max="11494" width="0" style="127" hidden="1" customWidth="1"/>
    <col min="11495" max="11733" width="10.140625" style="127"/>
    <col min="11734" max="11734" width="6.42578125" style="127" customWidth="1"/>
    <col min="11735" max="11735" width="26.7109375" style="127" customWidth="1"/>
    <col min="11736" max="11736" width="9" style="127" customWidth="1"/>
    <col min="11737" max="11737" width="0.7109375" style="127" customWidth="1"/>
    <col min="11738" max="11738" width="16.28515625" style="127" customWidth="1"/>
    <col min="11739" max="11739" width="0.7109375" style="127" customWidth="1"/>
    <col min="11740" max="11740" width="16.7109375" style="127" customWidth="1"/>
    <col min="11741" max="11741" width="0.7109375" style="127" customWidth="1"/>
    <col min="11742" max="11742" width="17" style="127" customWidth="1"/>
    <col min="11743" max="11743" width="0.7109375" style="127" customWidth="1"/>
    <col min="11744" max="11744" width="17.42578125" style="127" customWidth="1"/>
    <col min="11745" max="11745" width="13" style="127" bestFit="1" customWidth="1"/>
    <col min="11746" max="11750" width="0" style="127" hidden="1" customWidth="1"/>
    <col min="11751" max="11989" width="10.140625" style="127"/>
    <col min="11990" max="11990" width="6.42578125" style="127" customWidth="1"/>
    <col min="11991" max="11991" width="26.7109375" style="127" customWidth="1"/>
    <col min="11992" max="11992" width="9" style="127" customWidth="1"/>
    <col min="11993" max="11993" width="0.7109375" style="127" customWidth="1"/>
    <col min="11994" max="11994" width="16.28515625" style="127" customWidth="1"/>
    <col min="11995" max="11995" width="0.7109375" style="127" customWidth="1"/>
    <col min="11996" max="11996" width="16.7109375" style="127" customWidth="1"/>
    <col min="11997" max="11997" width="0.7109375" style="127" customWidth="1"/>
    <col min="11998" max="11998" width="17" style="127" customWidth="1"/>
    <col min="11999" max="11999" width="0.7109375" style="127" customWidth="1"/>
    <col min="12000" max="12000" width="17.42578125" style="127" customWidth="1"/>
    <col min="12001" max="12001" width="13" style="127" bestFit="1" customWidth="1"/>
    <col min="12002" max="12006" width="0" style="127" hidden="1" customWidth="1"/>
    <col min="12007" max="12245" width="10.140625" style="127"/>
    <col min="12246" max="12246" width="6.42578125" style="127" customWidth="1"/>
    <col min="12247" max="12247" width="26.7109375" style="127" customWidth="1"/>
    <col min="12248" max="12248" width="9" style="127" customWidth="1"/>
    <col min="12249" max="12249" width="0.7109375" style="127" customWidth="1"/>
    <col min="12250" max="12250" width="16.28515625" style="127" customWidth="1"/>
    <col min="12251" max="12251" width="0.7109375" style="127" customWidth="1"/>
    <col min="12252" max="12252" width="16.7109375" style="127" customWidth="1"/>
    <col min="12253" max="12253" width="0.7109375" style="127" customWidth="1"/>
    <col min="12254" max="12254" width="17" style="127" customWidth="1"/>
    <col min="12255" max="12255" width="0.7109375" style="127" customWidth="1"/>
    <col min="12256" max="12256" width="17.42578125" style="127" customWidth="1"/>
    <col min="12257" max="12257" width="13" style="127" bestFit="1" customWidth="1"/>
    <col min="12258" max="12262" width="0" style="127" hidden="1" customWidth="1"/>
    <col min="12263" max="12501" width="10.140625" style="127"/>
    <col min="12502" max="12502" width="6.42578125" style="127" customWidth="1"/>
    <col min="12503" max="12503" width="26.7109375" style="127" customWidth="1"/>
    <col min="12504" max="12504" width="9" style="127" customWidth="1"/>
    <col min="12505" max="12505" width="0.7109375" style="127" customWidth="1"/>
    <col min="12506" max="12506" width="16.28515625" style="127" customWidth="1"/>
    <col min="12507" max="12507" width="0.7109375" style="127" customWidth="1"/>
    <col min="12508" max="12508" width="16.7109375" style="127" customWidth="1"/>
    <col min="12509" max="12509" width="0.7109375" style="127" customWidth="1"/>
    <col min="12510" max="12510" width="17" style="127" customWidth="1"/>
    <col min="12511" max="12511" width="0.7109375" style="127" customWidth="1"/>
    <col min="12512" max="12512" width="17.42578125" style="127" customWidth="1"/>
    <col min="12513" max="12513" width="13" style="127" bestFit="1" customWidth="1"/>
    <col min="12514" max="12518" width="0" style="127" hidden="1" customWidth="1"/>
    <col min="12519" max="12757" width="10.140625" style="127"/>
    <col min="12758" max="12758" width="6.42578125" style="127" customWidth="1"/>
    <col min="12759" max="12759" width="26.7109375" style="127" customWidth="1"/>
    <col min="12760" max="12760" width="9" style="127" customWidth="1"/>
    <col min="12761" max="12761" width="0.7109375" style="127" customWidth="1"/>
    <col min="12762" max="12762" width="16.28515625" style="127" customWidth="1"/>
    <col min="12763" max="12763" width="0.7109375" style="127" customWidth="1"/>
    <col min="12764" max="12764" width="16.7109375" style="127" customWidth="1"/>
    <col min="12765" max="12765" width="0.7109375" style="127" customWidth="1"/>
    <col min="12766" max="12766" width="17" style="127" customWidth="1"/>
    <col min="12767" max="12767" width="0.7109375" style="127" customWidth="1"/>
    <col min="12768" max="12768" width="17.42578125" style="127" customWidth="1"/>
    <col min="12769" max="12769" width="13" style="127" bestFit="1" customWidth="1"/>
    <col min="12770" max="12774" width="0" style="127" hidden="1" customWidth="1"/>
    <col min="12775" max="13013" width="10.140625" style="127"/>
    <col min="13014" max="13014" width="6.42578125" style="127" customWidth="1"/>
    <col min="13015" max="13015" width="26.7109375" style="127" customWidth="1"/>
    <col min="13016" max="13016" width="9" style="127" customWidth="1"/>
    <col min="13017" max="13017" width="0.7109375" style="127" customWidth="1"/>
    <col min="13018" max="13018" width="16.28515625" style="127" customWidth="1"/>
    <col min="13019" max="13019" width="0.7109375" style="127" customWidth="1"/>
    <col min="13020" max="13020" width="16.7109375" style="127" customWidth="1"/>
    <col min="13021" max="13021" width="0.7109375" style="127" customWidth="1"/>
    <col min="13022" max="13022" width="17" style="127" customWidth="1"/>
    <col min="13023" max="13023" width="0.7109375" style="127" customWidth="1"/>
    <col min="13024" max="13024" width="17.42578125" style="127" customWidth="1"/>
    <col min="13025" max="13025" width="13" style="127" bestFit="1" customWidth="1"/>
    <col min="13026" max="13030" width="0" style="127" hidden="1" customWidth="1"/>
    <col min="13031" max="13269" width="10.140625" style="127"/>
    <col min="13270" max="13270" width="6.42578125" style="127" customWidth="1"/>
    <col min="13271" max="13271" width="26.7109375" style="127" customWidth="1"/>
    <col min="13272" max="13272" width="9" style="127" customWidth="1"/>
    <col min="13273" max="13273" width="0.7109375" style="127" customWidth="1"/>
    <col min="13274" max="13274" width="16.28515625" style="127" customWidth="1"/>
    <col min="13275" max="13275" width="0.7109375" style="127" customWidth="1"/>
    <col min="13276" max="13276" width="16.7109375" style="127" customWidth="1"/>
    <col min="13277" max="13277" width="0.7109375" style="127" customWidth="1"/>
    <col min="13278" max="13278" width="17" style="127" customWidth="1"/>
    <col min="13279" max="13279" width="0.7109375" style="127" customWidth="1"/>
    <col min="13280" max="13280" width="17.42578125" style="127" customWidth="1"/>
    <col min="13281" max="13281" width="13" style="127" bestFit="1" customWidth="1"/>
    <col min="13282" max="13286" width="0" style="127" hidden="1" customWidth="1"/>
    <col min="13287" max="13525" width="10.140625" style="127"/>
    <col min="13526" max="13526" width="6.42578125" style="127" customWidth="1"/>
    <col min="13527" max="13527" width="26.7109375" style="127" customWidth="1"/>
    <col min="13528" max="13528" width="9" style="127" customWidth="1"/>
    <col min="13529" max="13529" width="0.7109375" style="127" customWidth="1"/>
    <col min="13530" max="13530" width="16.28515625" style="127" customWidth="1"/>
    <col min="13531" max="13531" width="0.7109375" style="127" customWidth="1"/>
    <col min="13532" max="13532" width="16.7109375" style="127" customWidth="1"/>
    <col min="13533" max="13533" width="0.7109375" style="127" customWidth="1"/>
    <col min="13534" max="13534" width="17" style="127" customWidth="1"/>
    <col min="13535" max="13535" width="0.7109375" style="127" customWidth="1"/>
    <col min="13536" max="13536" width="17.42578125" style="127" customWidth="1"/>
    <col min="13537" max="13537" width="13" style="127" bestFit="1" customWidth="1"/>
    <col min="13538" max="13542" width="0" style="127" hidden="1" customWidth="1"/>
    <col min="13543" max="13781" width="10.140625" style="127"/>
    <col min="13782" max="13782" width="6.42578125" style="127" customWidth="1"/>
    <col min="13783" max="13783" width="26.7109375" style="127" customWidth="1"/>
    <col min="13784" max="13784" width="9" style="127" customWidth="1"/>
    <col min="13785" max="13785" width="0.7109375" style="127" customWidth="1"/>
    <col min="13786" max="13786" width="16.28515625" style="127" customWidth="1"/>
    <col min="13787" max="13787" width="0.7109375" style="127" customWidth="1"/>
    <col min="13788" max="13788" width="16.7109375" style="127" customWidth="1"/>
    <col min="13789" max="13789" width="0.7109375" style="127" customWidth="1"/>
    <col min="13790" max="13790" width="17" style="127" customWidth="1"/>
    <col min="13791" max="13791" width="0.7109375" style="127" customWidth="1"/>
    <col min="13792" max="13792" width="17.42578125" style="127" customWidth="1"/>
    <col min="13793" max="13793" width="13" style="127" bestFit="1" customWidth="1"/>
    <col min="13794" max="13798" width="0" style="127" hidden="1" customWidth="1"/>
    <col min="13799" max="14037" width="10.140625" style="127"/>
    <col min="14038" max="14038" width="6.42578125" style="127" customWidth="1"/>
    <col min="14039" max="14039" width="26.7109375" style="127" customWidth="1"/>
    <col min="14040" max="14040" width="9" style="127" customWidth="1"/>
    <col min="14041" max="14041" width="0.7109375" style="127" customWidth="1"/>
    <col min="14042" max="14042" width="16.28515625" style="127" customWidth="1"/>
    <col min="14043" max="14043" width="0.7109375" style="127" customWidth="1"/>
    <col min="14044" max="14044" width="16.7109375" style="127" customWidth="1"/>
    <col min="14045" max="14045" width="0.7109375" style="127" customWidth="1"/>
    <col min="14046" max="14046" width="17" style="127" customWidth="1"/>
    <col min="14047" max="14047" width="0.7109375" style="127" customWidth="1"/>
    <col min="14048" max="14048" width="17.42578125" style="127" customWidth="1"/>
    <col min="14049" max="14049" width="13" style="127" bestFit="1" customWidth="1"/>
    <col min="14050" max="14054" width="0" style="127" hidden="1" customWidth="1"/>
    <col min="14055" max="14293" width="10.140625" style="127"/>
    <col min="14294" max="14294" width="6.42578125" style="127" customWidth="1"/>
    <col min="14295" max="14295" width="26.7109375" style="127" customWidth="1"/>
    <col min="14296" max="14296" width="9" style="127" customWidth="1"/>
    <col min="14297" max="14297" width="0.7109375" style="127" customWidth="1"/>
    <col min="14298" max="14298" width="16.28515625" style="127" customWidth="1"/>
    <col min="14299" max="14299" width="0.7109375" style="127" customWidth="1"/>
    <col min="14300" max="14300" width="16.7109375" style="127" customWidth="1"/>
    <col min="14301" max="14301" width="0.7109375" style="127" customWidth="1"/>
    <col min="14302" max="14302" width="17" style="127" customWidth="1"/>
    <col min="14303" max="14303" width="0.7109375" style="127" customWidth="1"/>
    <col min="14304" max="14304" width="17.42578125" style="127" customWidth="1"/>
    <col min="14305" max="14305" width="13" style="127" bestFit="1" customWidth="1"/>
    <col min="14306" max="14310" width="0" style="127" hidden="1" customWidth="1"/>
    <col min="14311" max="14549" width="10.140625" style="127"/>
    <col min="14550" max="14550" width="6.42578125" style="127" customWidth="1"/>
    <col min="14551" max="14551" width="26.7109375" style="127" customWidth="1"/>
    <col min="14552" max="14552" width="9" style="127" customWidth="1"/>
    <col min="14553" max="14553" width="0.7109375" style="127" customWidth="1"/>
    <col min="14554" max="14554" width="16.28515625" style="127" customWidth="1"/>
    <col min="14555" max="14555" width="0.7109375" style="127" customWidth="1"/>
    <col min="14556" max="14556" width="16.7109375" style="127" customWidth="1"/>
    <col min="14557" max="14557" width="0.7109375" style="127" customWidth="1"/>
    <col min="14558" max="14558" width="17" style="127" customWidth="1"/>
    <col min="14559" max="14559" width="0.7109375" style="127" customWidth="1"/>
    <col min="14560" max="14560" width="17.42578125" style="127" customWidth="1"/>
    <col min="14561" max="14561" width="13" style="127" bestFit="1" customWidth="1"/>
    <col min="14562" max="14566" width="0" style="127" hidden="1" customWidth="1"/>
    <col min="14567" max="14805" width="10.140625" style="127"/>
    <col min="14806" max="14806" width="6.42578125" style="127" customWidth="1"/>
    <col min="14807" max="14807" width="26.7109375" style="127" customWidth="1"/>
    <col min="14808" max="14808" width="9" style="127" customWidth="1"/>
    <col min="14809" max="14809" width="0.7109375" style="127" customWidth="1"/>
    <col min="14810" max="14810" width="16.28515625" style="127" customWidth="1"/>
    <col min="14811" max="14811" width="0.7109375" style="127" customWidth="1"/>
    <col min="14812" max="14812" width="16.7109375" style="127" customWidth="1"/>
    <col min="14813" max="14813" width="0.7109375" style="127" customWidth="1"/>
    <col min="14814" max="14814" width="17" style="127" customWidth="1"/>
    <col min="14815" max="14815" width="0.7109375" style="127" customWidth="1"/>
    <col min="14816" max="14816" width="17.42578125" style="127" customWidth="1"/>
    <col min="14817" max="14817" width="13" style="127" bestFit="1" customWidth="1"/>
    <col min="14818" max="14822" width="0" style="127" hidden="1" customWidth="1"/>
    <col min="14823" max="15061" width="10.140625" style="127"/>
    <col min="15062" max="15062" width="6.42578125" style="127" customWidth="1"/>
    <col min="15063" max="15063" width="26.7109375" style="127" customWidth="1"/>
    <col min="15064" max="15064" width="9" style="127" customWidth="1"/>
    <col min="15065" max="15065" width="0.7109375" style="127" customWidth="1"/>
    <col min="15066" max="15066" width="16.28515625" style="127" customWidth="1"/>
    <col min="15067" max="15067" width="0.7109375" style="127" customWidth="1"/>
    <col min="15068" max="15068" width="16.7109375" style="127" customWidth="1"/>
    <col min="15069" max="15069" width="0.7109375" style="127" customWidth="1"/>
    <col min="15070" max="15070" width="17" style="127" customWidth="1"/>
    <col min="15071" max="15071" width="0.7109375" style="127" customWidth="1"/>
    <col min="15072" max="15072" width="17.42578125" style="127" customWidth="1"/>
    <col min="15073" max="15073" width="13" style="127" bestFit="1" customWidth="1"/>
    <col min="15074" max="15078" width="0" style="127" hidden="1" customWidth="1"/>
    <col min="15079" max="15317" width="10.140625" style="127"/>
    <col min="15318" max="15318" width="6.42578125" style="127" customWidth="1"/>
    <col min="15319" max="15319" width="26.7109375" style="127" customWidth="1"/>
    <col min="15320" max="15320" width="9" style="127" customWidth="1"/>
    <col min="15321" max="15321" width="0.7109375" style="127" customWidth="1"/>
    <col min="15322" max="15322" width="16.28515625" style="127" customWidth="1"/>
    <col min="15323" max="15323" width="0.7109375" style="127" customWidth="1"/>
    <col min="15324" max="15324" width="16.7109375" style="127" customWidth="1"/>
    <col min="15325" max="15325" width="0.7109375" style="127" customWidth="1"/>
    <col min="15326" max="15326" width="17" style="127" customWidth="1"/>
    <col min="15327" max="15327" width="0.7109375" style="127" customWidth="1"/>
    <col min="15328" max="15328" width="17.42578125" style="127" customWidth="1"/>
    <col min="15329" max="15329" width="13" style="127" bestFit="1" customWidth="1"/>
    <col min="15330" max="15334" width="0" style="127" hidden="1" customWidth="1"/>
    <col min="15335" max="15573" width="10.140625" style="127"/>
    <col min="15574" max="15574" width="6.42578125" style="127" customWidth="1"/>
    <col min="15575" max="15575" width="26.7109375" style="127" customWidth="1"/>
    <col min="15576" max="15576" width="9" style="127" customWidth="1"/>
    <col min="15577" max="15577" width="0.7109375" style="127" customWidth="1"/>
    <col min="15578" max="15578" width="16.28515625" style="127" customWidth="1"/>
    <col min="15579" max="15579" width="0.7109375" style="127" customWidth="1"/>
    <col min="15580" max="15580" width="16.7109375" style="127" customWidth="1"/>
    <col min="15581" max="15581" width="0.7109375" style="127" customWidth="1"/>
    <col min="15582" max="15582" width="17" style="127" customWidth="1"/>
    <col min="15583" max="15583" width="0.7109375" style="127" customWidth="1"/>
    <col min="15584" max="15584" width="17.42578125" style="127" customWidth="1"/>
    <col min="15585" max="15585" width="13" style="127" bestFit="1" customWidth="1"/>
    <col min="15586" max="15590" width="0" style="127" hidden="1" customWidth="1"/>
    <col min="15591" max="15829" width="10.140625" style="127"/>
    <col min="15830" max="15830" width="6.42578125" style="127" customWidth="1"/>
    <col min="15831" max="15831" width="26.7109375" style="127" customWidth="1"/>
    <col min="15832" max="15832" width="9" style="127" customWidth="1"/>
    <col min="15833" max="15833" width="0.7109375" style="127" customWidth="1"/>
    <col min="15834" max="15834" width="16.28515625" style="127" customWidth="1"/>
    <col min="15835" max="15835" width="0.7109375" style="127" customWidth="1"/>
    <col min="15836" max="15836" width="16.7109375" style="127" customWidth="1"/>
    <col min="15837" max="15837" width="0.7109375" style="127" customWidth="1"/>
    <col min="15838" max="15838" width="17" style="127" customWidth="1"/>
    <col min="15839" max="15839" width="0.7109375" style="127" customWidth="1"/>
    <col min="15840" max="15840" width="17.42578125" style="127" customWidth="1"/>
    <col min="15841" max="15841" width="13" style="127" bestFit="1" customWidth="1"/>
    <col min="15842" max="15846" width="0" style="127" hidden="1" customWidth="1"/>
    <col min="15847" max="16085" width="10.140625" style="127"/>
    <col min="16086" max="16086" width="6.42578125" style="127" customWidth="1"/>
    <col min="16087" max="16087" width="26.7109375" style="127" customWidth="1"/>
    <col min="16088" max="16088" width="9" style="127" customWidth="1"/>
    <col min="16089" max="16089" width="0.7109375" style="127" customWidth="1"/>
    <col min="16090" max="16090" width="16.28515625" style="127" customWidth="1"/>
    <col min="16091" max="16091" width="0.7109375" style="127" customWidth="1"/>
    <col min="16092" max="16092" width="16.7109375" style="127" customWidth="1"/>
    <col min="16093" max="16093" width="0.7109375" style="127" customWidth="1"/>
    <col min="16094" max="16094" width="17" style="127" customWidth="1"/>
    <col min="16095" max="16095" width="0.7109375" style="127" customWidth="1"/>
    <col min="16096" max="16096" width="17.42578125" style="127" customWidth="1"/>
    <col min="16097" max="16097" width="13" style="127" bestFit="1" customWidth="1"/>
    <col min="16098" max="16102" width="0" style="127" hidden="1" customWidth="1"/>
    <col min="16103" max="16384" width="10.140625" style="127"/>
  </cols>
  <sheetData>
    <row r="1" spans="1:16" s="152" customFormat="1" ht="22.5" customHeight="1">
      <c r="A1" s="151" t="s">
        <v>1</v>
      </c>
    </row>
    <row r="2" spans="1:16" s="152" customFormat="1" ht="22.5" customHeight="1">
      <c r="A2" s="151" t="s">
        <v>55</v>
      </c>
    </row>
    <row r="3" spans="1:16" s="152" customFormat="1" ht="22.5" customHeight="1">
      <c r="A3" s="213" t="s">
        <v>184</v>
      </c>
    </row>
    <row r="4" spans="1:16" ht="22.5" customHeight="1"/>
    <row r="5" spans="1:16" ht="22.5" customHeight="1">
      <c r="H5" s="125"/>
      <c r="I5" s="124"/>
      <c r="J5" s="236" t="s">
        <v>4</v>
      </c>
      <c r="K5" s="236"/>
      <c r="L5" s="236"/>
      <c r="M5" s="124"/>
      <c r="N5" s="236" t="s">
        <v>6</v>
      </c>
      <c r="O5" s="236"/>
      <c r="P5" s="236"/>
    </row>
    <row r="6" spans="1:16" ht="22.5" customHeight="1">
      <c r="H6" s="125"/>
      <c r="I6" s="124"/>
      <c r="J6" s="237" t="s">
        <v>5</v>
      </c>
      <c r="K6" s="237"/>
      <c r="L6" s="237"/>
      <c r="M6" s="124"/>
      <c r="N6" s="237" t="s">
        <v>5</v>
      </c>
      <c r="O6" s="237"/>
      <c r="P6" s="237"/>
    </row>
    <row r="7" spans="1:16" ht="22.5" customHeight="1">
      <c r="H7" s="125" t="s">
        <v>155</v>
      </c>
      <c r="I7" s="124"/>
      <c r="J7" s="126" t="s">
        <v>188</v>
      </c>
      <c r="L7" s="126" t="s">
        <v>124</v>
      </c>
      <c r="M7" s="128"/>
      <c r="N7" s="126" t="str">
        <f>+J7</f>
        <v>2024</v>
      </c>
      <c r="P7" s="126" t="str">
        <f>+L7</f>
        <v>2023</v>
      </c>
    </row>
    <row r="8" spans="1:16" ht="22.5" customHeight="1">
      <c r="A8" s="155" t="s">
        <v>70</v>
      </c>
      <c r="H8" s="174"/>
      <c r="J8" s="224"/>
      <c r="K8" s="179"/>
      <c r="L8" s="224"/>
      <c r="M8" s="179"/>
      <c r="N8" s="224"/>
      <c r="O8" s="179"/>
      <c r="P8" s="224"/>
    </row>
    <row r="9" spans="1:16" ht="22.5" customHeight="1">
      <c r="A9" s="127" t="s">
        <v>185</v>
      </c>
      <c r="H9" s="174"/>
      <c r="J9" s="1">
        <v>672347</v>
      </c>
      <c r="K9" s="2"/>
      <c r="L9" s="2">
        <v>604512</v>
      </c>
      <c r="M9" s="179"/>
      <c r="N9" s="2">
        <v>333350</v>
      </c>
      <c r="O9" s="2"/>
      <c r="P9" s="2">
        <v>363807</v>
      </c>
    </row>
    <row r="10" spans="1:16" ht="22.5" customHeight="1">
      <c r="A10" s="127" t="s">
        <v>56</v>
      </c>
      <c r="H10" s="174"/>
      <c r="J10" s="1">
        <v>193384</v>
      </c>
      <c r="K10" s="2"/>
      <c r="L10" s="2">
        <v>445625</v>
      </c>
      <c r="M10" s="179"/>
      <c r="N10" s="2">
        <v>172134</v>
      </c>
      <c r="O10" s="2"/>
      <c r="P10" s="2">
        <v>440576</v>
      </c>
    </row>
    <row r="11" spans="1:16" ht="22.5" customHeight="1">
      <c r="B11" s="155" t="s">
        <v>57</v>
      </c>
      <c r="H11" s="174">
        <v>24</v>
      </c>
      <c r="J11" s="82">
        <f>SUM(J9:J10)</f>
        <v>865731</v>
      </c>
      <c r="K11" s="83"/>
      <c r="L11" s="82">
        <f>SUM(L9:L10)</f>
        <v>1050137</v>
      </c>
      <c r="M11" s="178"/>
      <c r="N11" s="82">
        <f>SUM(N9:N10)</f>
        <v>505484</v>
      </c>
      <c r="O11" s="83"/>
      <c r="P11" s="82">
        <f>SUM(P9:P10)</f>
        <v>804383</v>
      </c>
    </row>
    <row r="12" spans="1:16" ht="9" customHeight="1">
      <c r="A12" s="155"/>
      <c r="H12" s="174"/>
      <c r="J12" s="1"/>
      <c r="K12" s="2"/>
      <c r="L12" s="2"/>
      <c r="M12" s="179"/>
      <c r="N12" s="2"/>
      <c r="O12" s="2"/>
      <c r="P12" s="2"/>
    </row>
    <row r="13" spans="1:16" ht="22.5" customHeight="1">
      <c r="A13" s="155" t="s">
        <v>58</v>
      </c>
      <c r="H13" s="174"/>
      <c r="J13" s="1"/>
      <c r="K13" s="2"/>
      <c r="L13" s="2"/>
      <c r="M13" s="179"/>
      <c r="N13" s="2"/>
      <c r="O13" s="2"/>
      <c r="P13" s="2"/>
    </row>
    <row r="14" spans="1:16" ht="22.5" customHeight="1">
      <c r="A14" s="225" t="s">
        <v>186</v>
      </c>
      <c r="I14" s="3"/>
      <c r="J14" s="4">
        <v>-516702</v>
      </c>
      <c r="K14" s="2"/>
      <c r="L14" s="5">
        <v>-483917</v>
      </c>
      <c r="M14" s="2"/>
      <c r="N14" s="5">
        <v>-248796</v>
      </c>
      <c r="O14" s="2"/>
      <c r="P14" s="5">
        <v>-275211</v>
      </c>
    </row>
    <row r="15" spans="1:16" ht="22.5" customHeight="1">
      <c r="A15" s="225" t="s">
        <v>59</v>
      </c>
      <c r="I15" s="3"/>
      <c r="J15" s="4">
        <v>-192305</v>
      </c>
      <c r="K15" s="2"/>
      <c r="L15" s="5">
        <v>-422932</v>
      </c>
      <c r="M15" s="2"/>
      <c r="N15" s="5">
        <v>-170676</v>
      </c>
      <c r="O15" s="2"/>
      <c r="P15" s="5">
        <v>-417164</v>
      </c>
    </row>
    <row r="16" spans="1:16" ht="22.5" customHeight="1">
      <c r="B16" s="226" t="s">
        <v>60</v>
      </c>
      <c r="I16" s="3"/>
      <c r="J16" s="82">
        <f>SUM(J14:J15)</f>
        <v>-709007</v>
      </c>
      <c r="K16" s="83"/>
      <c r="L16" s="82">
        <f>SUM(L14:L15)</f>
        <v>-906849</v>
      </c>
      <c r="M16" s="83"/>
      <c r="N16" s="82">
        <f>SUM(N14:N15)</f>
        <v>-419472</v>
      </c>
      <c r="O16" s="83"/>
      <c r="P16" s="82">
        <f>SUM(P14:P15)</f>
        <v>-692375</v>
      </c>
    </row>
    <row r="17" spans="1:17" ht="9" customHeight="1">
      <c r="A17" s="225"/>
      <c r="I17" s="3"/>
      <c r="J17" s="84"/>
      <c r="K17" s="83"/>
      <c r="L17" s="85"/>
      <c r="M17" s="83"/>
      <c r="N17" s="85"/>
      <c r="O17" s="83"/>
      <c r="P17" s="85"/>
    </row>
    <row r="18" spans="1:17" ht="22.5" customHeight="1">
      <c r="A18" s="155" t="s">
        <v>120</v>
      </c>
      <c r="I18" s="3">
        <f t="shared" ref="I18" si="0">SUM(I9:I14)</f>
        <v>0</v>
      </c>
      <c r="J18" s="83">
        <f>J11+J16</f>
        <v>156724</v>
      </c>
      <c r="K18" s="83"/>
      <c r="L18" s="83">
        <f>L11+L16</f>
        <v>143288</v>
      </c>
      <c r="M18" s="178"/>
      <c r="N18" s="83">
        <f>N11+N16</f>
        <v>86012</v>
      </c>
      <c r="O18" s="83"/>
      <c r="P18" s="83">
        <f>P11+P16</f>
        <v>112008</v>
      </c>
    </row>
    <row r="19" spans="1:17" ht="22.5" customHeight="1">
      <c r="A19" s="127" t="s">
        <v>131</v>
      </c>
      <c r="I19" s="3"/>
      <c r="J19" s="2">
        <v>0</v>
      </c>
      <c r="K19" s="2"/>
      <c r="L19" s="2">
        <v>0</v>
      </c>
      <c r="M19" s="179"/>
      <c r="N19" s="2">
        <v>20000</v>
      </c>
      <c r="O19" s="2"/>
      <c r="P19" s="2">
        <v>0</v>
      </c>
    </row>
    <row r="20" spans="1:17" ht="22.5" customHeight="1">
      <c r="A20" s="127" t="s">
        <v>61</v>
      </c>
      <c r="H20" s="174"/>
      <c r="I20" s="6"/>
      <c r="J20" s="7">
        <v>6939</v>
      </c>
      <c r="K20" s="2"/>
      <c r="L20" s="8">
        <v>5072</v>
      </c>
      <c r="M20" s="179"/>
      <c r="N20" s="8">
        <v>18810</v>
      </c>
      <c r="O20" s="2"/>
      <c r="P20" s="8">
        <v>26727</v>
      </c>
    </row>
    <row r="21" spans="1:17" ht="22.5" customHeight="1">
      <c r="A21" s="155" t="s">
        <v>62</v>
      </c>
      <c r="I21" s="9">
        <f>I18+I20</f>
        <v>0</v>
      </c>
      <c r="J21" s="82">
        <f>J18+J19+J20</f>
        <v>163663</v>
      </c>
      <c r="K21" s="83"/>
      <c r="L21" s="82">
        <f>L18+L19+L20</f>
        <v>148360</v>
      </c>
      <c r="M21" s="178"/>
      <c r="N21" s="82">
        <f>N18+N19+N20</f>
        <v>124822</v>
      </c>
      <c r="O21" s="83"/>
      <c r="P21" s="82">
        <f>P18+P19+P20</f>
        <v>138735</v>
      </c>
    </row>
    <row r="22" spans="1:17" ht="22.5" customHeight="1">
      <c r="A22" s="127" t="s">
        <v>63</v>
      </c>
      <c r="J22" s="1">
        <v>-64682</v>
      </c>
      <c r="K22" s="2"/>
      <c r="L22" s="2">
        <v>-67890</v>
      </c>
      <c r="M22" s="179"/>
      <c r="N22" s="2">
        <v>-42814</v>
      </c>
      <c r="O22" s="2"/>
      <c r="P22" s="2">
        <v>-48925</v>
      </c>
    </row>
    <row r="23" spans="1:17" ht="22.5" customHeight="1">
      <c r="A23" s="127" t="s">
        <v>64</v>
      </c>
      <c r="H23" s="174"/>
      <c r="J23" s="1">
        <v>-85611</v>
      </c>
      <c r="K23" s="2"/>
      <c r="L23" s="2">
        <v>-144232</v>
      </c>
      <c r="M23" s="179"/>
      <c r="N23" s="1">
        <v>-56902</v>
      </c>
      <c r="O23" s="2"/>
      <c r="P23" s="2">
        <v>-68902</v>
      </c>
    </row>
    <row r="24" spans="1:17" ht="22.5" customHeight="1">
      <c r="A24" s="127" t="s">
        <v>187</v>
      </c>
      <c r="H24" s="174"/>
      <c r="J24" s="1">
        <v>30859</v>
      </c>
      <c r="K24" s="2"/>
      <c r="L24" s="2">
        <v>0</v>
      </c>
      <c r="M24" s="179"/>
      <c r="N24" s="1">
        <v>30859</v>
      </c>
      <c r="O24" s="2"/>
      <c r="P24" s="2">
        <v>0</v>
      </c>
    </row>
    <row r="25" spans="1:17" ht="22.5" customHeight="1">
      <c r="A25" s="127" t="s">
        <v>65</v>
      </c>
      <c r="H25" s="174"/>
      <c r="J25" s="1">
        <v>3026</v>
      </c>
      <c r="K25" s="2"/>
      <c r="L25" s="2">
        <v>599</v>
      </c>
      <c r="M25" s="179"/>
      <c r="N25" s="2">
        <v>1578</v>
      </c>
      <c r="O25" s="2"/>
      <c r="P25" s="2">
        <v>2037</v>
      </c>
    </row>
    <row r="26" spans="1:17" ht="22.5" customHeight="1">
      <c r="A26" s="155" t="s">
        <v>66</v>
      </c>
      <c r="H26" s="174"/>
      <c r="J26" s="86">
        <f>SUM(J21:J25)</f>
        <v>47255</v>
      </c>
      <c r="K26" s="83"/>
      <c r="L26" s="87">
        <f>SUM(L21:L25)</f>
        <v>-63163</v>
      </c>
      <c r="M26" s="178"/>
      <c r="N26" s="87">
        <f>SUM(N21:N25)</f>
        <v>57543</v>
      </c>
      <c r="O26" s="83"/>
      <c r="P26" s="87">
        <f>SUM(P21:P25)</f>
        <v>22945</v>
      </c>
    </row>
    <row r="27" spans="1:17" ht="22.5" customHeight="1">
      <c r="A27" s="127" t="s">
        <v>67</v>
      </c>
      <c r="H27" s="174"/>
      <c r="J27" s="1">
        <v>-69232</v>
      </c>
      <c r="K27" s="2"/>
      <c r="L27" s="1">
        <v>-71394</v>
      </c>
      <c r="M27" s="179"/>
      <c r="N27" s="2">
        <v>-7971</v>
      </c>
      <c r="O27" s="2"/>
      <c r="P27" s="2">
        <v>-9033</v>
      </c>
    </row>
    <row r="28" spans="1:17" ht="22.5" customHeight="1">
      <c r="A28" s="127" t="s">
        <v>207</v>
      </c>
      <c r="H28" s="174"/>
      <c r="J28" s="1"/>
      <c r="K28" s="2"/>
      <c r="L28" s="1"/>
      <c r="M28" s="179"/>
      <c r="N28" s="2"/>
      <c r="O28" s="2"/>
      <c r="P28" s="2"/>
    </row>
    <row r="29" spans="1:17" ht="22.5" customHeight="1">
      <c r="B29" s="127" t="s">
        <v>208</v>
      </c>
      <c r="H29" s="174"/>
      <c r="J29" s="1">
        <v>86</v>
      </c>
      <c r="K29" s="2"/>
      <c r="L29" s="1">
        <v>-283</v>
      </c>
      <c r="M29" s="179"/>
      <c r="N29" s="2">
        <v>0</v>
      </c>
      <c r="O29" s="2"/>
      <c r="P29" s="2">
        <v>0</v>
      </c>
    </row>
    <row r="30" spans="1:17" ht="22.5" customHeight="1">
      <c r="A30" s="128" t="s">
        <v>68</v>
      </c>
      <c r="J30" s="86">
        <f>SUM(J26:J29)</f>
        <v>-21891</v>
      </c>
      <c r="K30" s="83"/>
      <c r="L30" s="87">
        <f>SUM(L26:L29)</f>
        <v>-134840</v>
      </c>
      <c r="M30" s="178"/>
      <c r="N30" s="87">
        <f>SUM(N26:N29)</f>
        <v>49572</v>
      </c>
      <c r="O30" s="83"/>
      <c r="P30" s="87">
        <f>SUM(P26:P29)</f>
        <v>13912</v>
      </c>
      <c r="Q30" s="227"/>
    </row>
    <row r="31" spans="1:17" ht="22.5" customHeight="1">
      <c r="A31" s="127" t="s">
        <v>69</v>
      </c>
      <c r="H31" s="125">
        <v>17</v>
      </c>
      <c r="J31" s="7">
        <v>-15983</v>
      </c>
      <c r="K31" s="2"/>
      <c r="L31" s="7">
        <v>-4670</v>
      </c>
      <c r="M31" s="179"/>
      <c r="N31" s="8">
        <v>-11770</v>
      </c>
      <c r="O31" s="2"/>
      <c r="P31" s="8">
        <v>-4940</v>
      </c>
    </row>
    <row r="32" spans="1:17" ht="22.5" customHeight="1">
      <c r="A32" s="155" t="s">
        <v>179</v>
      </c>
      <c r="H32" s="174"/>
      <c r="J32" s="82">
        <f>J30+J31</f>
        <v>-37874</v>
      </c>
      <c r="K32" s="83"/>
      <c r="L32" s="88">
        <f>L30+L31</f>
        <v>-139510</v>
      </c>
      <c r="M32" s="178"/>
      <c r="N32" s="88">
        <f>N30+N31</f>
        <v>37802</v>
      </c>
      <c r="O32" s="83"/>
      <c r="P32" s="88">
        <f>P30+P31</f>
        <v>8972</v>
      </c>
    </row>
    <row r="33" spans="1:16" ht="22.5" customHeight="1">
      <c r="A33" s="155"/>
      <c r="H33" s="174"/>
      <c r="J33" s="10"/>
      <c r="K33" s="3"/>
      <c r="L33" s="5"/>
      <c r="N33" s="11"/>
      <c r="O33" s="3"/>
      <c r="P33" s="11"/>
    </row>
    <row r="34" spans="1:16" ht="22.5" customHeight="1">
      <c r="A34" s="155" t="s">
        <v>126</v>
      </c>
      <c r="H34" s="174"/>
      <c r="J34" s="10"/>
      <c r="K34" s="3"/>
      <c r="L34" s="5"/>
      <c r="N34" s="11"/>
      <c r="O34" s="3"/>
      <c r="P34" s="11"/>
    </row>
    <row r="35" spans="1:16" ht="22.5" customHeight="1">
      <c r="A35" s="127" t="s">
        <v>168</v>
      </c>
      <c r="H35" s="174">
        <v>9.1999999999999993</v>
      </c>
      <c r="J35" s="4">
        <v>0</v>
      </c>
      <c r="K35" s="3"/>
      <c r="L35" s="4">
        <v>788</v>
      </c>
      <c r="N35" s="11">
        <v>0</v>
      </c>
      <c r="O35" s="3"/>
      <c r="P35" s="11">
        <v>0</v>
      </c>
    </row>
    <row r="36" spans="1:16" ht="22.5" customHeight="1" thickBot="1">
      <c r="A36" s="155" t="s">
        <v>169</v>
      </c>
      <c r="H36" s="174"/>
      <c r="J36" s="89">
        <f>SUM(J32:J35)</f>
        <v>-37874</v>
      </c>
      <c r="K36" s="90"/>
      <c r="L36" s="89">
        <f>SUM(L32:L35)</f>
        <v>-138722</v>
      </c>
      <c r="M36" s="155"/>
      <c r="N36" s="89">
        <f>SUM(N32:N35)</f>
        <v>37802</v>
      </c>
      <c r="O36" s="90"/>
      <c r="P36" s="89">
        <f>SUM(P32:P35)</f>
        <v>8972</v>
      </c>
    </row>
    <row r="37" spans="1:16" ht="22.5" customHeight="1" thickTop="1"/>
    <row r="38" spans="1:16" ht="22.5" customHeight="1"/>
    <row r="39" spans="1:16" ht="22.5" customHeight="1">
      <c r="A39" s="138" t="s">
        <v>175</v>
      </c>
    </row>
    <row r="40" spans="1:16" ht="22.5" customHeight="1"/>
    <row r="41" spans="1:16" ht="22.5" customHeight="1"/>
    <row r="42" spans="1:16" ht="22.5" customHeight="1">
      <c r="C42" s="136"/>
      <c r="D42" s="135"/>
      <c r="E42" s="135"/>
      <c r="F42" s="136"/>
      <c r="G42" s="136"/>
      <c r="H42" s="136"/>
      <c r="I42" s="134"/>
      <c r="J42" s="134"/>
      <c r="K42" s="136"/>
      <c r="L42" s="137"/>
      <c r="M42" s="137"/>
      <c r="N42" s="137"/>
      <c r="O42" s="139"/>
    </row>
    <row r="43" spans="1:16" ht="22.5" customHeight="1">
      <c r="C43" s="136"/>
      <c r="D43" s="135"/>
      <c r="E43" s="135"/>
      <c r="F43" s="136"/>
      <c r="G43" s="136"/>
      <c r="H43" s="136"/>
      <c r="I43" s="134"/>
      <c r="J43" s="134"/>
      <c r="K43" s="137"/>
      <c r="L43" s="137"/>
      <c r="M43" s="137"/>
      <c r="N43" s="137"/>
      <c r="O43" s="139"/>
    </row>
    <row r="44" spans="1:16" ht="24.6" customHeight="1"/>
    <row r="45" spans="1:16" s="152" customFormat="1" ht="19.5" customHeight="1">
      <c r="A45" s="151" t="s">
        <v>1</v>
      </c>
    </row>
    <row r="46" spans="1:16" s="152" customFormat="1" ht="19.5" customHeight="1">
      <c r="A46" s="151" t="s">
        <v>158</v>
      </c>
    </row>
    <row r="47" spans="1:16" s="152" customFormat="1" ht="19.5" customHeight="1">
      <c r="A47" s="213" t="str">
        <f>+A3</f>
        <v>FOR THE YEAR ENDED DECEMBER 31, 2024</v>
      </c>
    </row>
    <row r="48" spans="1:16" ht="19.5" customHeight="1"/>
    <row r="49" spans="1:16" ht="19.5" customHeight="1">
      <c r="H49" s="125"/>
      <c r="I49" s="124"/>
      <c r="J49" s="236" t="s">
        <v>4</v>
      </c>
      <c r="K49" s="236"/>
      <c r="L49" s="236"/>
      <c r="M49" s="124"/>
      <c r="N49" s="236" t="s">
        <v>6</v>
      </c>
      <c r="O49" s="236"/>
      <c r="P49" s="236"/>
    </row>
    <row r="50" spans="1:16" ht="19.5" customHeight="1">
      <c r="H50" s="125"/>
      <c r="I50" s="124"/>
      <c r="J50" s="237" t="s">
        <v>5</v>
      </c>
      <c r="K50" s="237"/>
      <c r="L50" s="237"/>
      <c r="M50" s="124"/>
      <c r="N50" s="237" t="s">
        <v>5</v>
      </c>
      <c r="O50" s="237"/>
      <c r="P50" s="237"/>
    </row>
    <row r="51" spans="1:16" ht="19.5" customHeight="1">
      <c r="H51" s="125" t="s">
        <v>7</v>
      </c>
      <c r="I51" s="124"/>
      <c r="J51" s="126" t="str">
        <f>+J7</f>
        <v>2024</v>
      </c>
      <c r="L51" s="126" t="str">
        <f>+L7</f>
        <v>2023</v>
      </c>
      <c r="M51" s="128"/>
      <c r="N51" s="126" t="str">
        <f>+J51</f>
        <v>2024</v>
      </c>
      <c r="P51" s="126" t="str">
        <f>+L51</f>
        <v>2023</v>
      </c>
    </row>
    <row r="52" spans="1:16" ht="19.5" customHeight="1">
      <c r="A52" s="155" t="s">
        <v>143</v>
      </c>
      <c r="B52" s="124"/>
      <c r="C52" s="124"/>
      <c r="D52" s="124"/>
      <c r="E52" s="124"/>
      <c r="F52" s="124"/>
      <c r="G52" s="124"/>
    </row>
    <row r="53" spans="1:16" ht="19.5" customHeight="1">
      <c r="A53" s="155" t="s">
        <v>209</v>
      </c>
      <c r="B53" s="124"/>
      <c r="C53" s="124"/>
      <c r="D53" s="124"/>
      <c r="E53" s="124"/>
      <c r="F53" s="124"/>
      <c r="G53" s="124"/>
    </row>
    <row r="54" spans="1:16" ht="19.5" customHeight="1">
      <c r="A54" s="155"/>
      <c r="B54" s="124" t="s">
        <v>176</v>
      </c>
      <c r="C54" s="124"/>
      <c r="D54" s="124"/>
      <c r="E54" s="124"/>
      <c r="F54" s="124"/>
      <c r="J54" s="16">
        <v>-1142</v>
      </c>
      <c r="K54" s="3"/>
      <c r="L54" s="16">
        <v>1726</v>
      </c>
      <c r="M54" s="14"/>
      <c r="N54" s="13">
        <v>0</v>
      </c>
      <c r="O54" s="14"/>
      <c r="P54" s="13">
        <v>1726</v>
      </c>
    </row>
    <row r="55" spans="1:16" ht="19.5" customHeight="1">
      <c r="B55" s="124" t="s">
        <v>132</v>
      </c>
      <c r="D55" s="124"/>
      <c r="E55" s="124"/>
      <c r="F55" s="124"/>
      <c r="J55" s="12"/>
      <c r="K55" s="3"/>
      <c r="L55" s="12"/>
      <c r="M55" s="14"/>
      <c r="N55" s="15"/>
      <c r="O55" s="14"/>
      <c r="P55" s="15"/>
    </row>
    <row r="56" spans="1:16" ht="19.5" customHeight="1">
      <c r="B56" s="124"/>
      <c r="C56" s="127" t="s">
        <v>133</v>
      </c>
      <c r="D56" s="124"/>
      <c r="E56" s="124"/>
      <c r="F56" s="124"/>
      <c r="J56" s="16">
        <v>-260</v>
      </c>
      <c r="K56" s="2"/>
      <c r="L56" s="16">
        <v>816</v>
      </c>
      <c r="M56" s="17"/>
      <c r="N56" s="13">
        <v>-260</v>
      </c>
      <c r="O56" s="17"/>
      <c r="P56" s="13">
        <v>816</v>
      </c>
    </row>
    <row r="57" spans="1:16" ht="19.5" customHeight="1">
      <c r="B57" s="124" t="s">
        <v>210</v>
      </c>
      <c r="D57" s="124"/>
      <c r="E57" s="124"/>
      <c r="F57" s="124"/>
      <c r="J57" s="16"/>
      <c r="K57" s="2"/>
      <c r="L57" s="16"/>
      <c r="M57" s="17"/>
      <c r="N57" s="13"/>
      <c r="O57" s="17"/>
      <c r="P57" s="13"/>
    </row>
    <row r="58" spans="1:16" ht="19.5" customHeight="1">
      <c r="B58" s="124"/>
      <c r="C58" s="127" t="s">
        <v>211</v>
      </c>
      <c r="D58" s="124"/>
      <c r="E58" s="124"/>
      <c r="F58" s="124"/>
      <c r="G58" s="124"/>
      <c r="J58" s="20">
        <v>280</v>
      </c>
      <c r="K58" s="5"/>
      <c r="L58" s="20">
        <v>-509</v>
      </c>
      <c r="M58" s="13"/>
      <c r="N58" s="21">
        <v>52</v>
      </c>
      <c r="O58" s="13"/>
      <c r="P58" s="21">
        <v>-509</v>
      </c>
    </row>
    <row r="59" spans="1:16" ht="19.5" customHeight="1">
      <c r="B59" s="132" t="s">
        <v>212</v>
      </c>
      <c r="C59" s="155"/>
      <c r="D59" s="132"/>
      <c r="E59" s="132"/>
      <c r="F59" s="132"/>
      <c r="G59" s="124"/>
      <c r="J59" s="16"/>
      <c r="K59" s="5"/>
      <c r="L59" s="13"/>
      <c r="M59" s="13"/>
      <c r="N59" s="13"/>
      <c r="O59" s="13"/>
      <c r="P59" s="13"/>
    </row>
    <row r="60" spans="1:16" ht="19.5" customHeight="1">
      <c r="B60" s="132"/>
      <c r="C60" s="155" t="s">
        <v>213</v>
      </c>
      <c r="D60" s="132"/>
      <c r="E60" s="132"/>
      <c r="F60" s="132"/>
      <c r="G60" s="124"/>
      <c r="J60" s="91">
        <f>SUM(J54:J59)</f>
        <v>-1122</v>
      </c>
      <c r="K60" s="83"/>
      <c r="L60" s="92">
        <f>SUM(L54:L59)</f>
        <v>2033</v>
      </c>
      <c r="M60" s="93"/>
      <c r="N60" s="92">
        <f>SUM(N54:N59)</f>
        <v>-208</v>
      </c>
      <c r="O60" s="93"/>
      <c r="P60" s="92">
        <f>SUM(P54:P59)</f>
        <v>2033</v>
      </c>
    </row>
    <row r="61" spans="1:16" ht="19.5" customHeight="1">
      <c r="A61" s="155" t="s">
        <v>170</v>
      </c>
      <c r="C61" s="124"/>
      <c r="D61" s="124"/>
      <c r="E61" s="124"/>
      <c r="F61" s="124"/>
      <c r="G61" s="124"/>
      <c r="J61" s="94">
        <f>+J60</f>
        <v>-1122</v>
      </c>
      <c r="K61" s="83"/>
      <c r="L61" s="94">
        <f>+L60</f>
        <v>2033</v>
      </c>
      <c r="M61" s="93"/>
      <c r="N61" s="94">
        <f>+N60</f>
        <v>-208</v>
      </c>
      <c r="O61" s="93"/>
      <c r="P61" s="94">
        <f>+P60</f>
        <v>2033</v>
      </c>
    </row>
    <row r="62" spans="1:16" ht="19.5" customHeight="1" thickBot="1">
      <c r="A62" s="132" t="s">
        <v>171</v>
      </c>
      <c r="B62" s="155"/>
      <c r="J62" s="115">
        <f>J60+J36</f>
        <v>-38996</v>
      </c>
      <c r="K62" s="116"/>
      <c r="L62" s="115">
        <f>L60+L36</f>
        <v>-136689</v>
      </c>
      <c r="M62" s="100"/>
      <c r="N62" s="115">
        <f>N60+N36</f>
        <v>37594</v>
      </c>
      <c r="O62" s="100"/>
      <c r="P62" s="115">
        <f>P60+P36</f>
        <v>11005</v>
      </c>
    </row>
    <row r="63" spans="1:16" ht="9" customHeight="1" thickTop="1">
      <c r="J63" s="228"/>
      <c r="K63" s="3"/>
      <c r="L63" s="179"/>
      <c r="M63" s="229"/>
      <c r="N63" s="230"/>
      <c r="O63" s="230"/>
      <c r="P63" s="230"/>
    </row>
    <row r="64" spans="1:16" ht="19.5" customHeight="1">
      <c r="A64" s="127" t="s">
        <v>171</v>
      </c>
      <c r="J64" s="228"/>
      <c r="K64" s="3"/>
      <c r="L64" s="179"/>
      <c r="M64" s="229"/>
      <c r="N64" s="230"/>
      <c r="O64" s="230"/>
      <c r="P64" s="230"/>
    </row>
    <row r="65" spans="1:16" ht="19.5" customHeight="1">
      <c r="B65" s="127" t="s">
        <v>127</v>
      </c>
      <c r="J65" s="228">
        <f>+J32+J61</f>
        <v>-38996</v>
      </c>
      <c r="K65" s="3"/>
      <c r="L65" s="228">
        <f>+L32+L61</f>
        <v>-137477</v>
      </c>
      <c r="M65" s="229"/>
      <c r="N65" s="228">
        <f>+N32+N61</f>
        <v>37594</v>
      </c>
      <c r="O65" s="230"/>
      <c r="P65" s="228">
        <f>+P32+P61</f>
        <v>11005</v>
      </c>
    </row>
    <row r="66" spans="1:16" ht="19.5" customHeight="1">
      <c r="A66" s="127" t="s">
        <v>171</v>
      </c>
      <c r="J66" s="228"/>
      <c r="K66" s="3"/>
      <c r="L66" s="179"/>
      <c r="M66" s="229"/>
      <c r="N66" s="230"/>
      <c r="O66" s="230"/>
      <c r="P66" s="230"/>
    </row>
    <row r="67" spans="1:16" ht="19.5" customHeight="1">
      <c r="B67" s="127" t="s">
        <v>128</v>
      </c>
      <c r="J67" s="228">
        <f>+J35</f>
        <v>0</v>
      </c>
      <c r="K67" s="3"/>
      <c r="L67" s="228">
        <f>+L35</f>
        <v>788</v>
      </c>
      <c r="M67" s="229"/>
      <c r="N67" s="228">
        <f>+N35</f>
        <v>0</v>
      </c>
      <c r="O67" s="230"/>
      <c r="P67" s="228">
        <f>+P35</f>
        <v>0</v>
      </c>
    </row>
    <row r="68" spans="1:16" ht="19.5" customHeight="1" thickBot="1">
      <c r="A68" s="132" t="s">
        <v>171</v>
      </c>
      <c r="J68" s="231">
        <f>SUM(J65:J67)</f>
        <v>-38996</v>
      </c>
      <c r="K68" s="90"/>
      <c r="L68" s="231">
        <f>SUM(L65:L67)</f>
        <v>-136689</v>
      </c>
      <c r="M68" s="232"/>
      <c r="N68" s="231">
        <f>SUM(N65:N67)</f>
        <v>37594</v>
      </c>
      <c r="O68" s="233"/>
      <c r="P68" s="231">
        <f>SUM(P65:P67)</f>
        <v>11005</v>
      </c>
    </row>
    <row r="69" spans="1:16" ht="9" customHeight="1" thickTop="1">
      <c r="A69" s="132"/>
      <c r="J69" s="228"/>
      <c r="K69" s="3"/>
      <c r="L69" s="228"/>
      <c r="M69" s="229"/>
      <c r="N69" s="228"/>
      <c r="O69" s="230"/>
      <c r="P69" s="228"/>
    </row>
    <row r="70" spans="1:16" ht="19.5" customHeight="1">
      <c r="A70" s="155" t="s">
        <v>71</v>
      </c>
      <c r="J70" s="18"/>
      <c r="K70" s="3"/>
      <c r="L70" s="2"/>
      <c r="M70" s="229"/>
      <c r="N70" s="19"/>
      <c r="O70" s="19"/>
      <c r="P70" s="19"/>
    </row>
    <row r="71" spans="1:16" ht="19.5" customHeight="1">
      <c r="B71" s="124" t="s">
        <v>72</v>
      </c>
      <c r="J71" s="16"/>
      <c r="K71" s="2"/>
      <c r="L71" s="13"/>
      <c r="M71" s="13"/>
      <c r="N71" s="13"/>
      <c r="O71" s="13"/>
      <c r="P71" s="13"/>
    </row>
    <row r="72" spans="1:16" ht="19.5" customHeight="1">
      <c r="B72" s="124"/>
      <c r="C72" s="127" t="s">
        <v>127</v>
      </c>
      <c r="J72" s="16">
        <f>+J36-J73-J75</f>
        <v>-28290</v>
      </c>
      <c r="K72" s="2"/>
      <c r="L72" s="16">
        <f>+L36-L73-L75</f>
        <v>-118686</v>
      </c>
      <c r="M72" s="13"/>
      <c r="N72" s="16">
        <f>+N36-N73-N75</f>
        <v>37802</v>
      </c>
      <c r="O72" s="13"/>
      <c r="P72" s="16">
        <f>+P36-P73-P75</f>
        <v>8972</v>
      </c>
    </row>
    <row r="73" spans="1:16" ht="19.5" customHeight="1">
      <c r="B73" s="124"/>
      <c r="C73" s="127" t="s">
        <v>128</v>
      </c>
      <c r="H73" s="174">
        <v>9.1999999999999993</v>
      </c>
      <c r="J73" s="31">
        <f>+J35</f>
        <v>0</v>
      </c>
      <c r="K73" s="2"/>
      <c r="L73" s="31">
        <f>+L35</f>
        <v>788</v>
      </c>
      <c r="M73" s="13"/>
      <c r="N73" s="31">
        <f>+N35</f>
        <v>0</v>
      </c>
      <c r="O73" s="13"/>
      <c r="P73" s="31">
        <f>+P35</f>
        <v>0</v>
      </c>
    </row>
    <row r="74" spans="1:16" ht="19.5" customHeight="1">
      <c r="B74" s="124"/>
      <c r="J74" s="16">
        <f>SUM(J72:J73)</f>
        <v>-28290</v>
      </c>
      <c r="K74" s="2"/>
      <c r="L74" s="16">
        <f>SUM(L72:L73)</f>
        <v>-117898</v>
      </c>
      <c r="M74" s="13"/>
      <c r="N74" s="16">
        <f>SUM(N72:N73)</f>
        <v>37802</v>
      </c>
      <c r="O74" s="13"/>
      <c r="P74" s="16">
        <f>SUM(P72:P73)</f>
        <v>8972</v>
      </c>
    </row>
    <row r="75" spans="1:16" ht="19.5" customHeight="1">
      <c r="B75" s="124" t="s">
        <v>53</v>
      </c>
      <c r="J75" s="20">
        <v>-9584</v>
      </c>
      <c r="K75" s="2"/>
      <c r="L75" s="20">
        <v>-20824</v>
      </c>
      <c r="M75" s="17"/>
      <c r="N75" s="20">
        <v>0</v>
      </c>
      <c r="O75" s="17"/>
      <c r="P75" s="20">
        <v>0</v>
      </c>
    </row>
    <row r="76" spans="1:16" ht="19.5" customHeight="1" thickBot="1">
      <c r="A76" s="124"/>
      <c r="J76" s="22">
        <f>SUM(J74:J75)</f>
        <v>-37874</v>
      </c>
      <c r="K76" s="2"/>
      <c r="L76" s="22">
        <f>SUM(L74:L75)</f>
        <v>-138722</v>
      </c>
      <c r="M76" s="17"/>
      <c r="N76" s="22">
        <f>SUM(N74:N75)</f>
        <v>37802</v>
      </c>
      <c r="O76" s="17"/>
      <c r="P76" s="22">
        <f>SUM(P74:P75)</f>
        <v>8972</v>
      </c>
    </row>
    <row r="77" spans="1:16" ht="9" customHeight="1" thickTop="1">
      <c r="J77" s="24"/>
      <c r="K77" s="3"/>
      <c r="L77" s="17"/>
      <c r="M77" s="14"/>
      <c r="N77" s="25"/>
      <c r="O77" s="25"/>
      <c r="P77" s="25"/>
    </row>
    <row r="78" spans="1:16" ht="19.5" customHeight="1">
      <c r="A78" s="155" t="s">
        <v>73</v>
      </c>
      <c r="J78" s="24"/>
      <c r="K78" s="3"/>
      <c r="L78" s="17"/>
      <c r="M78" s="14"/>
      <c r="N78" s="14"/>
      <c r="O78" s="14"/>
      <c r="P78" s="14"/>
    </row>
    <row r="79" spans="1:16" ht="19.5" customHeight="1">
      <c r="A79" s="124" t="s">
        <v>72</v>
      </c>
      <c r="J79" s="16"/>
      <c r="K79" s="2"/>
      <c r="L79" s="13"/>
      <c r="M79" s="13"/>
      <c r="N79" s="13"/>
      <c r="O79" s="13"/>
      <c r="P79" s="13"/>
    </row>
    <row r="80" spans="1:16" ht="19.5" customHeight="1">
      <c r="A80" s="124"/>
      <c r="B80" s="127" t="s">
        <v>127</v>
      </c>
      <c r="J80" s="16">
        <f>+J62-J81-J83</f>
        <v>-29412</v>
      </c>
      <c r="K80" s="2"/>
      <c r="L80" s="16">
        <f>+L62-L81-L83</f>
        <v>-116653</v>
      </c>
      <c r="M80" s="13"/>
      <c r="N80" s="16">
        <f>+N62-N81-N83</f>
        <v>37594</v>
      </c>
      <c r="O80" s="13"/>
      <c r="P80" s="16">
        <f>+P62-P81-P83</f>
        <v>11005</v>
      </c>
    </row>
    <row r="81" spans="1:16" ht="19.5" customHeight="1">
      <c r="A81" s="124"/>
      <c r="B81" s="127" t="s">
        <v>128</v>
      </c>
      <c r="H81" s="174">
        <v>9.1999999999999993</v>
      </c>
      <c r="J81" s="31">
        <f>+J35</f>
        <v>0</v>
      </c>
      <c r="K81" s="2"/>
      <c r="L81" s="31">
        <f>+L35</f>
        <v>788</v>
      </c>
      <c r="M81" s="13"/>
      <c r="N81" s="31">
        <f>+N35</f>
        <v>0</v>
      </c>
      <c r="O81" s="13"/>
      <c r="P81" s="31">
        <f>+P35</f>
        <v>0</v>
      </c>
    </row>
    <row r="82" spans="1:16" ht="19.5" customHeight="1">
      <c r="A82" s="124"/>
      <c r="J82" s="16">
        <f>SUM(J80:J81)</f>
        <v>-29412</v>
      </c>
      <c r="K82" s="2"/>
      <c r="L82" s="16">
        <f>SUM(L80:L81)</f>
        <v>-115865</v>
      </c>
      <c r="M82" s="13"/>
      <c r="N82" s="16">
        <f>SUM(N80:N81)</f>
        <v>37594</v>
      </c>
      <c r="O82" s="13"/>
      <c r="P82" s="16">
        <f>SUM(P80:P81)</f>
        <v>11005</v>
      </c>
    </row>
    <row r="83" spans="1:16" ht="19.5" customHeight="1">
      <c r="A83" s="124" t="s">
        <v>53</v>
      </c>
      <c r="J83" s="20">
        <f>+J75</f>
        <v>-9584</v>
      </c>
      <c r="K83" s="17"/>
      <c r="L83" s="21">
        <f>+L75</f>
        <v>-20824</v>
      </c>
      <c r="M83" s="17"/>
      <c r="N83" s="21">
        <v>0</v>
      </c>
      <c r="O83" s="13"/>
      <c r="P83" s="21">
        <v>0</v>
      </c>
    </row>
    <row r="84" spans="1:16" ht="19.5" customHeight="1" thickBot="1">
      <c r="A84" s="124"/>
      <c r="J84" s="22">
        <f>SUM(J82:J83)</f>
        <v>-38996</v>
      </c>
      <c r="K84" s="17"/>
      <c r="L84" s="23">
        <f>L62</f>
        <v>-136689</v>
      </c>
      <c r="M84" s="17"/>
      <c r="N84" s="23">
        <f>N62</f>
        <v>37594</v>
      </c>
      <c r="O84" s="13"/>
      <c r="P84" s="23">
        <f>P62</f>
        <v>11005</v>
      </c>
    </row>
    <row r="85" spans="1:16" ht="9" customHeight="1" thickTop="1">
      <c r="A85" s="124"/>
      <c r="J85" s="26"/>
      <c r="K85" s="19"/>
      <c r="L85" s="27"/>
      <c r="M85" s="229"/>
      <c r="N85" s="27"/>
      <c r="O85" s="19"/>
      <c r="P85" s="27"/>
    </row>
    <row r="86" spans="1:16" ht="19.5" customHeight="1">
      <c r="A86" s="129" t="s">
        <v>129</v>
      </c>
      <c r="H86" s="174"/>
      <c r="J86" s="26"/>
      <c r="K86" s="229"/>
      <c r="L86" s="27"/>
      <c r="M86" s="229"/>
      <c r="N86" s="229"/>
      <c r="O86" s="229"/>
      <c r="P86" s="229"/>
    </row>
    <row r="87" spans="1:16" ht="19.5" customHeight="1">
      <c r="A87" s="124"/>
      <c r="B87" s="127" t="s">
        <v>127</v>
      </c>
      <c r="J87" s="32">
        <f>+J72/676700</f>
        <v>-4.1805822373282106E-2</v>
      </c>
      <c r="K87" s="28"/>
      <c r="L87" s="32">
        <f>+L72/676700</f>
        <v>-0.17538938968523718</v>
      </c>
      <c r="M87" s="28"/>
      <c r="N87" s="32">
        <f>+N72/676700</f>
        <v>5.5862272794443626E-2</v>
      </c>
      <c r="O87" s="28"/>
      <c r="P87" s="32">
        <f>+P72/676700</f>
        <v>1.3258460174375647E-2</v>
      </c>
    </row>
    <row r="88" spans="1:16" ht="19.5" customHeight="1">
      <c r="A88" s="124"/>
      <c r="B88" s="127" t="s">
        <v>128</v>
      </c>
      <c r="J88" s="32">
        <f>+J73/676700</f>
        <v>0</v>
      </c>
      <c r="K88" s="28"/>
      <c r="L88" s="32">
        <f>+L73/676700</f>
        <v>1.164474656420866E-3</v>
      </c>
      <c r="M88" s="28"/>
      <c r="N88" s="32">
        <f>+N73/676700</f>
        <v>0</v>
      </c>
      <c r="O88" s="28"/>
      <c r="P88" s="32">
        <f>+P73/676700</f>
        <v>0</v>
      </c>
    </row>
    <row r="89" spans="1:16" ht="19.5" customHeight="1" thickBot="1">
      <c r="A89" s="124" t="s">
        <v>130</v>
      </c>
      <c r="J89" s="33">
        <f>SUM(J87:J88)</f>
        <v>-4.1805822373282106E-2</v>
      </c>
      <c r="K89" s="229"/>
      <c r="L89" s="33">
        <f>SUM(L87:L88)</f>
        <v>-0.17422491502881632</v>
      </c>
      <c r="M89" s="229"/>
      <c r="N89" s="33">
        <f>SUM(N87:N88)</f>
        <v>5.5862272794443626E-2</v>
      </c>
      <c r="O89" s="229"/>
      <c r="P89" s="33">
        <f>SUM(P87:P88)</f>
        <v>1.3258460174375647E-2</v>
      </c>
    </row>
    <row r="90" spans="1:16" ht="9" customHeight="1" thickTop="1"/>
    <row r="91" spans="1:16" ht="19.5" customHeight="1">
      <c r="A91" s="138" t="s">
        <v>175</v>
      </c>
    </row>
    <row r="92" spans="1:16" ht="19.5" customHeight="1">
      <c r="L92" s="29"/>
    </row>
    <row r="93" spans="1:16" ht="19.5" customHeight="1">
      <c r="L93" s="29"/>
    </row>
    <row r="94" spans="1:16" ht="19.5" customHeight="1">
      <c r="C94" s="136"/>
      <c r="D94" s="135"/>
      <c r="E94" s="135"/>
      <c r="F94" s="136"/>
      <c r="G94" s="136"/>
      <c r="H94" s="136"/>
      <c r="I94" s="134"/>
      <c r="J94" s="134"/>
      <c r="K94" s="136"/>
      <c r="L94" s="137"/>
    </row>
    <row r="95" spans="1:16" ht="19.5" customHeight="1">
      <c r="C95" s="136"/>
      <c r="D95" s="135"/>
      <c r="E95" s="135"/>
      <c r="F95" s="136"/>
      <c r="G95" s="136"/>
      <c r="H95" s="136"/>
      <c r="I95" s="134"/>
      <c r="J95" s="134"/>
      <c r="K95" s="137"/>
      <c r="L95" s="137"/>
      <c r="N95" s="30"/>
      <c r="P95" s="30"/>
    </row>
    <row r="96" spans="1:16" ht="23.65" customHeight="1">
      <c r="N96" s="30"/>
      <c r="P96" s="30"/>
    </row>
    <row r="97" spans="10:16" ht="23.65" customHeight="1">
      <c r="N97" s="30"/>
      <c r="P97" s="30"/>
    </row>
    <row r="98" spans="10:16" ht="23.65" customHeight="1">
      <c r="L98" s="30"/>
      <c r="N98" s="30"/>
      <c r="P98" s="30"/>
    </row>
    <row r="99" spans="10:16" ht="23.65" customHeight="1">
      <c r="L99" s="30"/>
      <c r="N99" s="30"/>
      <c r="P99" s="30"/>
    </row>
    <row r="100" spans="10:16" ht="23.65" customHeight="1">
      <c r="L100" s="30"/>
      <c r="N100" s="30"/>
      <c r="P100" s="30"/>
    </row>
    <row r="101" spans="10:16" ht="23.65" customHeight="1">
      <c r="J101" s="234"/>
      <c r="L101" s="234"/>
      <c r="N101" s="30"/>
      <c r="P101" s="30"/>
    </row>
    <row r="103" spans="10:16" ht="23.65" customHeight="1">
      <c r="J103" s="234"/>
      <c r="N103" s="227"/>
      <c r="P103" s="227"/>
    </row>
    <row r="104" spans="10:16" ht="23.65" customHeight="1">
      <c r="J104" s="234"/>
      <c r="L104" s="234"/>
    </row>
    <row r="108" spans="10:16" ht="23.65" customHeight="1">
      <c r="J108" s="234"/>
      <c r="L108" s="234"/>
    </row>
    <row r="109" spans="10:16" ht="23.65" customHeight="1">
      <c r="J109" s="234"/>
      <c r="L109" s="234"/>
    </row>
    <row r="111" spans="10:16" ht="23.65" customHeight="1">
      <c r="J111" s="234"/>
    </row>
    <row r="112" spans="10:16" ht="23.65" customHeight="1">
      <c r="J112" s="234"/>
      <c r="L112" s="234"/>
    </row>
    <row r="115" spans="12:14" ht="23.65" customHeight="1">
      <c r="L115" s="234"/>
      <c r="N115" s="234"/>
    </row>
    <row r="116" spans="12:14" ht="23.65" customHeight="1">
      <c r="N116" s="234"/>
    </row>
    <row r="117" spans="12:14" ht="23.65" customHeight="1">
      <c r="L117" s="234"/>
    </row>
    <row r="118" spans="12:14" ht="23.65" customHeight="1">
      <c r="L118" s="234"/>
      <c r="N118" s="234"/>
    </row>
    <row r="119" spans="12:14" ht="23.65" customHeight="1">
      <c r="N119" s="234"/>
    </row>
    <row r="120" spans="12:14" ht="23.65" customHeight="1">
      <c r="N120" s="234"/>
    </row>
    <row r="121" spans="12:14" ht="23.65" customHeight="1">
      <c r="L121" s="234"/>
    </row>
    <row r="122" spans="12:14" ht="23.65" customHeight="1">
      <c r="L122" s="234"/>
    </row>
    <row r="123" spans="12:14" ht="23.65" customHeight="1">
      <c r="L123" s="234"/>
    </row>
    <row r="124" spans="12:14" ht="23.65" customHeight="1">
      <c r="L124" s="234"/>
    </row>
    <row r="125" spans="12:14" ht="23.65" customHeight="1">
      <c r="L125" s="234"/>
    </row>
    <row r="126" spans="12:14" ht="23.65" customHeight="1">
      <c r="L126" s="234"/>
    </row>
  </sheetData>
  <mergeCells count="8">
    <mergeCell ref="J50:L50"/>
    <mergeCell ref="N50:P50"/>
    <mergeCell ref="J5:L5"/>
    <mergeCell ref="N5:P5"/>
    <mergeCell ref="J6:L6"/>
    <mergeCell ref="N6:P6"/>
    <mergeCell ref="J49:L49"/>
    <mergeCell ref="N49:P49"/>
  </mergeCells>
  <pageMargins left="0.74803149606299213" right="0.27559055118110237" top="0.59055118110236227" bottom="0.39370078740157483" header="0.31496062992125984" footer="0.31496062992125984"/>
  <pageSetup paperSize="9" scale="82" firstPageNumber="3" fitToHeight="0" orientation="portrait" useFirstPageNumber="1" r:id="rId1"/>
  <rowBreaks count="1" manualBreakCount="1">
    <brk id="43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32"/>
  <sheetViews>
    <sheetView view="pageBreakPreview" zoomScale="85" zoomScaleNormal="80" zoomScaleSheetLayoutView="85" workbookViewId="0">
      <selection activeCell="B33" sqref="B33"/>
    </sheetView>
  </sheetViews>
  <sheetFormatPr defaultColWidth="10.140625" defaultRowHeight="26.1" customHeight="1"/>
  <cols>
    <col min="1" max="1" width="3" style="191" customWidth="1"/>
    <col min="2" max="2" width="42" style="191" customWidth="1"/>
    <col min="3" max="3" width="0.85546875" style="191" hidden="1" customWidth="1"/>
    <col min="4" max="4" width="7" style="191" hidden="1" customWidth="1"/>
    <col min="5" max="5" width="0.85546875" style="191" customWidth="1"/>
    <col min="6" max="6" width="13.7109375" style="191" customWidth="1"/>
    <col min="7" max="7" width="0.85546875" style="191" customWidth="1"/>
    <col min="8" max="8" width="13.7109375" style="191" customWidth="1"/>
    <col min="9" max="9" width="0.85546875" style="191" customWidth="1"/>
    <col min="10" max="10" width="13.7109375" style="191" customWidth="1"/>
    <col min="11" max="11" width="0.85546875" style="191" customWidth="1"/>
    <col min="12" max="12" width="13.7109375" style="191" customWidth="1"/>
    <col min="13" max="13" width="0.85546875" style="191" customWidth="1"/>
    <col min="14" max="14" width="13.7109375" style="191" customWidth="1"/>
    <col min="15" max="15" width="0.85546875" style="191" customWidth="1"/>
    <col min="16" max="16" width="27.42578125" style="191" customWidth="1"/>
    <col min="17" max="17" width="0.85546875" style="191" customWidth="1"/>
    <col min="18" max="18" width="15.42578125" style="191" customWidth="1"/>
    <col min="19" max="19" width="0.85546875" style="191" customWidth="1"/>
    <col min="20" max="20" width="19" style="191" customWidth="1"/>
    <col min="21" max="21" width="0.85546875" style="191" customWidth="1"/>
    <col min="22" max="22" width="13.7109375" style="191" customWidth="1"/>
    <col min="23" max="23" width="0.85546875" style="191" customWidth="1"/>
    <col min="24" max="24" width="13.7109375" style="191" customWidth="1"/>
    <col min="25" max="25" width="0.85546875" style="191" customWidth="1"/>
    <col min="26" max="26" width="13.7109375" style="191" customWidth="1"/>
    <col min="27" max="27" width="1.7109375" style="191" customWidth="1"/>
    <col min="28" max="221" width="10.140625" style="191"/>
    <col min="222" max="222" width="3" style="191" customWidth="1"/>
    <col min="223" max="223" width="53" style="191" customWidth="1"/>
    <col min="224" max="224" width="0.7109375" style="191" customWidth="1"/>
    <col min="225" max="225" width="9.42578125" style="191" customWidth="1"/>
    <col min="226" max="226" width="0.7109375" style="191" customWidth="1"/>
    <col min="227" max="227" width="15.140625" style="191" customWidth="1"/>
    <col min="228" max="228" width="1.42578125" style="191" customWidth="1"/>
    <col min="229" max="229" width="18" style="191" customWidth="1"/>
    <col min="230" max="230" width="1.42578125" style="191" customWidth="1"/>
    <col min="231" max="231" width="15.42578125" style="191" customWidth="1"/>
    <col min="232" max="232" width="0.85546875" style="191" customWidth="1"/>
    <col min="233" max="233" width="16.42578125" style="191" customWidth="1"/>
    <col min="234" max="234" width="1.42578125" style="191" customWidth="1"/>
    <col min="235" max="235" width="16.42578125" style="191" customWidth="1"/>
    <col min="236" max="236" width="1.28515625" style="191" customWidth="1"/>
    <col min="237" max="237" width="15.7109375" style="191" customWidth="1"/>
    <col min="238" max="238" width="1.28515625" style="191" customWidth="1"/>
    <col min="239" max="239" width="14.140625" style="191" bestFit="1" customWidth="1"/>
    <col min="240" max="240" width="1" style="191" customWidth="1"/>
    <col min="241" max="241" width="16.140625" style="191" customWidth="1"/>
    <col min="242" max="242" width="10.140625" style="191"/>
    <col min="243" max="243" width="14.42578125" style="191" bestFit="1" customWidth="1"/>
    <col min="244" max="477" width="10.140625" style="191"/>
    <col min="478" max="478" width="3" style="191" customWidth="1"/>
    <col min="479" max="479" width="53" style="191" customWidth="1"/>
    <col min="480" max="480" width="0.7109375" style="191" customWidth="1"/>
    <col min="481" max="481" width="9.42578125" style="191" customWidth="1"/>
    <col min="482" max="482" width="0.7109375" style="191" customWidth="1"/>
    <col min="483" max="483" width="15.140625" style="191" customWidth="1"/>
    <col min="484" max="484" width="1.42578125" style="191" customWidth="1"/>
    <col min="485" max="485" width="18" style="191" customWidth="1"/>
    <col min="486" max="486" width="1.42578125" style="191" customWidth="1"/>
    <col min="487" max="487" width="15.42578125" style="191" customWidth="1"/>
    <col min="488" max="488" width="0.85546875" style="191" customWidth="1"/>
    <col min="489" max="489" width="16.42578125" style="191" customWidth="1"/>
    <col min="490" max="490" width="1.42578125" style="191" customWidth="1"/>
    <col min="491" max="491" width="16.42578125" style="191" customWidth="1"/>
    <col min="492" max="492" width="1.28515625" style="191" customWidth="1"/>
    <col min="493" max="493" width="15.7109375" style="191" customWidth="1"/>
    <col min="494" max="494" width="1.28515625" style="191" customWidth="1"/>
    <col min="495" max="495" width="14.140625" style="191" bestFit="1" customWidth="1"/>
    <col min="496" max="496" width="1" style="191" customWidth="1"/>
    <col min="497" max="497" width="16.140625" style="191" customWidth="1"/>
    <col min="498" max="498" width="10.140625" style="191"/>
    <col min="499" max="499" width="14.42578125" style="191" bestFit="1" customWidth="1"/>
    <col min="500" max="733" width="10.140625" style="191"/>
    <col min="734" max="734" width="3" style="191" customWidth="1"/>
    <col min="735" max="735" width="53" style="191" customWidth="1"/>
    <col min="736" max="736" width="0.7109375" style="191" customWidth="1"/>
    <col min="737" max="737" width="9.42578125" style="191" customWidth="1"/>
    <col min="738" max="738" width="0.7109375" style="191" customWidth="1"/>
    <col min="739" max="739" width="15.140625" style="191" customWidth="1"/>
    <col min="740" max="740" width="1.42578125" style="191" customWidth="1"/>
    <col min="741" max="741" width="18" style="191" customWidth="1"/>
    <col min="742" max="742" width="1.42578125" style="191" customWidth="1"/>
    <col min="743" max="743" width="15.42578125" style="191" customWidth="1"/>
    <col min="744" max="744" width="0.85546875" style="191" customWidth="1"/>
    <col min="745" max="745" width="16.42578125" style="191" customWidth="1"/>
    <col min="746" max="746" width="1.42578125" style="191" customWidth="1"/>
    <col min="747" max="747" width="16.42578125" style="191" customWidth="1"/>
    <col min="748" max="748" width="1.28515625" style="191" customWidth="1"/>
    <col min="749" max="749" width="15.7109375" style="191" customWidth="1"/>
    <col min="750" max="750" width="1.28515625" style="191" customWidth="1"/>
    <col min="751" max="751" width="14.140625" style="191" bestFit="1" customWidth="1"/>
    <col min="752" max="752" width="1" style="191" customWidth="1"/>
    <col min="753" max="753" width="16.140625" style="191" customWidth="1"/>
    <col min="754" max="754" width="10.140625" style="191"/>
    <col min="755" max="755" width="14.42578125" style="191" bestFit="1" customWidth="1"/>
    <col min="756" max="989" width="10.140625" style="191"/>
    <col min="990" max="990" width="3" style="191" customWidth="1"/>
    <col min="991" max="991" width="53" style="191" customWidth="1"/>
    <col min="992" max="992" width="0.7109375" style="191" customWidth="1"/>
    <col min="993" max="993" width="9.42578125" style="191" customWidth="1"/>
    <col min="994" max="994" width="0.7109375" style="191" customWidth="1"/>
    <col min="995" max="995" width="15.140625" style="191" customWidth="1"/>
    <col min="996" max="996" width="1.42578125" style="191" customWidth="1"/>
    <col min="997" max="997" width="18" style="191" customWidth="1"/>
    <col min="998" max="998" width="1.42578125" style="191" customWidth="1"/>
    <col min="999" max="999" width="15.42578125" style="191" customWidth="1"/>
    <col min="1000" max="1000" width="0.85546875" style="191" customWidth="1"/>
    <col min="1001" max="1001" width="16.42578125" style="191" customWidth="1"/>
    <col min="1002" max="1002" width="1.42578125" style="191" customWidth="1"/>
    <col min="1003" max="1003" width="16.42578125" style="191" customWidth="1"/>
    <col min="1004" max="1004" width="1.28515625" style="191" customWidth="1"/>
    <col min="1005" max="1005" width="15.7109375" style="191" customWidth="1"/>
    <col min="1006" max="1006" width="1.28515625" style="191" customWidth="1"/>
    <col min="1007" max="1007" width="14.140625" style="191" bestFit="1" customWidth="1"/>
    <col min="1008" max="1008" width="1" style="191" customWidth="1"/>
    <col min="1009" max="1009" width="16.140625" style="191" customWidth="1"/>
    <col min="1010" max="1010" width="10.140625" style="191"/>
    <col min="1011" max="1011" width="14.42578125" style="191" bestFit="1" customWidth="1"/>
    <col min="1012" max="1245" width="10.140625" style="191"/>
    <col min="1246" max="1246" width="3" style="191" customWidth="1"/>
    <col min="1247" max="1247" width="53" style="191" customWidth="1"/>
    <col min="1248" max="1248" width="0.7109375" style="191" customWidth="1"/>
    <col min="1249" max="1249" width="9.42578125" style="191" customWidth="1"/>
    <col min="1250" max="1250" width="0.7109375" style="191" customWidth="1"/>
    <col min="1251" max="1251" width="15.140625" style="191" customWidth="1"/>
    <col min="1252" max="1252" width="1.42578125" style="191" customWidth="1"/>
    <col min="1253" max="1253" width="18" style="191" customWidth="1"/>
    <col min="1254" max="1254" width="1.42578125" style="191" customWidth="1"/>
    <col min="1255" max="1255" width="15.42578125" style="191" customWidth="1"/>
    <col min="1256" max="1256" width="0.85546875" style="191" customWidth="1"/>
    <col min="1257" max="1257" width="16.42578125" style="191" customWidth="1"/>
    <col min="1258" max="1258" width="1.42578125" style="191" customWidth="1"/>
    <col min="1259" max="1259" width="16.42578125" style="191" customWidth="1"/>
    <col min="1260" max="1260" width="1.28515625" style="191" customWidth="1"/>
    <col min="1261" max="1261" width="15.7109375" style="191" customWidth="1"/>
    <col min="1262" max="1262" width="1.28515625" style="191" customWidth="1"/>
    <col min="1263" max="1263" width="14.140625" style="191" bestFit="1" customWidth="1"/>
    <col min="1264" max="1264" width="1" style="191" customWidth="1"/>
    <col min="1265" max="1265" width="16.140625" style="191" customWidth="1"/>
    <col min="1266" max="1266" width="10.140625" style="191"/>
    <col min="1267" max="1267" width="14.42578125" style="191" bestFit="1" customWidth="1"/>
    <col min="1268" max="1501" width="10.140625" style="191"/>
    <col min="1502" max="1502" width="3" style="191" customWidth="1"/>
    <col min="1503" max="1503" width="53" style="191" customWidth="1"/>
    <col min="1504" max="1504" width="0.7109375" style="191" customWidth="1"/>
    <col min="1505" max="1505" width="9.42578125" style="191" customWidth="1"/>
    <col min="1506" max="1506" width="0.7109375" style="191" customWidth="1"/>
    <col min="1507" max="1507" width="15.140625" style="191" customWidth="1"/>
    <col min="1508" max="1508" width="1.42578125" style="191" customWidth="1"/>
    <col min="1509" max="1509" width="18" style="191" customWidth="1"/>
    <col min="1510" max="1510" width="1.42578125" style="191" customWidth="1"/>
    <col min="1511" max="1511" width="15.42578125" style="191" customWidth="1"/>
    <col min="1512" max="1512" width="0.85546875" style="191" customWidth="1"/>
    <col min="1513" max="1513" width="16.42578125" style="191" customWidth="1"/>
    <col min="1514" max="1514" width="1.42578125" style="191" customWidth="1"/>
    <col min="1515" max="1515" width="16.42578125" style="191" customWidth="1"/>
    <col min="1516" max="1516" width="1.28515625" style="191" customWidth="1"/>
    <col min="1517" max="1517" width="15.7109375" style="191" customWidth="1"/>
    <col min="1518" max="1518" width="1.28515625" style="191" customWidth="1"/>
    <col min="1519" max="1519" width="14.140625" style="191" bestFit="1" customWidth="1"/>
    <col min="1520" max="1520" width="1" style="191" customWidth="1"/>
    <col min="1521" max="1521" width="16.140625" style="191" customWidth="1"/>
    <col min="1522" max="1522" width="10.140625" style="191"/>
    <col min="1523" max="1523" width="14.42578125" style="191" bestFit="1" customWidth="1"/>
    <col min="1524" max="1757" width="10.140625" style="191"/>
    <col min="1758" max="1758" width="3" style="191" customWidth="1"/>
    <col min="1759" max="1759" width="53" style="191" customWidth="1"/>
    <col min="1760" max="1760" width="0.7109375" style="191" customWidth="1"/>
    <col min="1761" max="1761" width="9.42578125" style="191" customWidth="1"/>
    <col min="1762" max="1762" width="0.7109375" style="191" customWidth="1"/>
    <col min="1763" max="1763" width="15.140625" style="191" customWidth="1"/>
    <col min="1764" max="1764" width="1.42578125" style="191" customWidth="1"/>
    <col min="1765" max="1765" width="18" style="191" customWidth="1"/>
    <col min="1766" max="1766" width="1.42578125" style="191" customWidth="1"/>
    <col min="1767" max="1767" width="15.42578125" style="191" customWidth="1"/>
    <col min="1768" max="1768" width="0.85546875" style="191" customWidth="1"/>
    <col min="1769" max="1769" width="16.42578125" style="191" customWidth="1"/>
    <col min="1770" max="1770" width="1.42578125" style="191" customWidth="1"/>
    <col min="1771" max="1771" width="16.42578125" style="191" customWidth="1"/>
    <col min="1772" max="1772" width="1.28515625" style="191" customWidth="1"/>
    <col min="1773" max="1773" width="15.7109375" style="191" customWidth="1"/>
    <col min="1774" max="1774" width="1.28515625" style="191" customWidth="1"/>
    <col min="1775" max="1775" width="14.140625" style="191" bestFit="1" customWidth="1"/>
    <col min="1776" max="1776" width="1" style="191" customWidth="1"/>
    <col min="1777" max="1777" width="16.140625" style="191" customWidth="1"/>
    <col min="1778" max="1778" width="10.140625" style="191"/>
    <col min="1779" max="1779" width="14.42578125" style="191" bestFit="1" customWidth="1"/>
    <col min="1780" max="2013" width="10.140625" style="191"/>
    <col min="2014" max="2014" width="3" style="191" customWidth="1"/>
    <col min="2015" max="2015" width="53" style="191" customWidth="1"/>
    <col min="2016" max="2016" width="0.7109375" style="191" customWidth="1"/>
    <col min="2017" max="2017" width="9.42578125" style="191" customWidth="1"/>
    <col min="2018" max="2018" width="0.7109375" style="191" customWidth="1"/>
    <col min="2019" max="2019" width="15.140625" style="191" customWidth="1"/>
    <col min="2020" max="2020" width="1.42578125" style="191" customWidth="1"/>
    <col min="2021" max="2021" width="18" style="191" customWidth="1"/>
    <col min="2022" max="2022" width="1.42578125" style="191" customWidth="1"/>
    <col min="2023" max="2023" width="15.42578125" style="191" customWidth="1"/>
    <col min="2024" max="2024" width="0.85546875" style="191" customWidth="1"/>
    <col min="2025" max="2025" width="16.42578125" style="191" customWidth="1"/>
    <col min="2026" max="2026" width="1.42578125" style="191" customWidth="1"/>
    <col min="2027" max="2027" width="16.42578125" style="191" customWidth="1"/>
    <col min="2028" max="2028" width="1.28515625" style="191" customWidth="1"/>
    <col min="2029" max="2029" width="15.7109375" style="191" customWidth="1"/>
    <col min="2030" max="2030" width="1.28515625" style="191" customWidth="1"/>
    <col min="2031" max="2031" width="14.140625" style="191" bestFit="1" customWidth="1"/>
    <col min="2032" max="2032" width="1" style="191" customWidth="1"/>
    <col min="2033" max="2033" width="16.140625" style="191" customWidth="1"/>
    <col min="2034" max="2034" width="10.140625" style="191"/>
    <col min="2035" max="2035" width="14.42578125" style="191" bestFit="1" customWidth="1"/>
    <col min="2036" max="2269" width="10.140625" style="191"/>
    <col min="2270" max="2270" width="3" style="191" customWidth="1"/>
    <col min="2271" max="2271" width="53" style="191" customWidth="1"/>
    <col min="2272" max="2272" width="0.7109375" style="191" customWidth="1"/>
    <col min="2273" max="2273" width="9.42578125" style="191" customWidth="1"/>
    <col min="2274" max="2274" width="0.7109375" style="191" customWidth="1"/>
    <col min="2275" max="2275" width="15.140625" style="191" customWidth="1"/>
    <col min="2276" max="2276" width="1.42578125" style="191" customWidth="1"/>
    <col min="2277" max="2277" width="18" style="191" customWidth="1"/>
    <col min="2278" max="2278" width="1.42578125" style="191" customWidth="1"/>
    <col min="2279" max="2279" width="15.42578125" style="191" customWidth="1"/>
    <col min="2280" max="2280" width="0.85546875" style="191" customWidth="1"/>
    <col min="2281" max="2281" width="16.42578125" style="191" customWidth="1"/>
    <col min="2282" max="2282" width="1.42578125" style="191" customWidth="1"/>
    <col min="2283" max="2283" width="16.42578125" style="191" customWidth="1"/>
    <col min="2284" max="2284" width="1.28515625" style="191" customWidth="1"/>
    <col min="2285" max="2285" width="15.7109375" style="191" customWidth="1"/>
    <col min="2286" max="2286" width="1.28515625" style="191" customWidth="1"/>
    <col min="2287" max="2287" width="14.140625" style="191" bestFit="1" customWidth="1"/>
    <col min="2288" max="2288" width="1" style="191" customWidth="1"/>
    <col min="2289" max="2289" width="16.140625" style="191" customWidth="1"/>
    <col min="2290" max="2290" width="10.140625" style="191"/>
    <col min="2291" max="2291" width="14.42578125" style="191" bestFit="1" customWidth="1"/>
    <col min="2292" max="2525" width="10.140625" style="191"/>
    <col min="2526" max="2526" width="3" style="191" customWidth="1"/>
    <col min="2527" max="2527" width="53" style="191" customWidth="1"/>
    <col min="2528" max="2528" width="0.7109375" style="191" customWidth="1"/>
    <col min="2529" max="2529" width="9.42578125" style="191" customWidth="1"/>
    <col min="2530" max="2530" width="0.7109375" style="191" customWidth="1"/>
    <col min="2531" max="2531" width="15.140625" style="191" customWidth="1"/>
    <col min="2532" max="2532" width="1.42578125" style="191" customWidth="1"/>
    <col min="2533" max="2533" width="18" style="191" customWidth="1"/>
    <col min="2534" max="2534" width="1.42578125" style="191" customWidth="1"/>
    <col min="2535" max="2535" width="15.42578125" style="191" customWidth="1"/>
    <col min="2536" max="2536" width="0.85546875" style="191" customWidth="1"/>
    <col min="2537" max="2537" width="16.42578125" style="191" customWidth="1"/>
    <col min="2538" max="2538" width="1.42578125" style="191" customWidth="1"/>
    <col min="2539" max="2539" width="16.42578125" style="191" customWidth="1"/>
    <col min="2540" max="2540" width="1.28515625" style="191" customWidth="1"/>
    <col min="2541" max="2541" width="15.7109375" style="191" customWidth="1"/>
    <col min="2542" max="2542" width="1.28515625" style="191" customWidth="1"/>
    <col min="2543" max="2543" width="14.140625" style="191" bestFit="1" customWidth="1"/>
    <col min="2544" max="2544" width="1" style="191" customWidth="1"/>
    <col min="2545" max="2545" width="16.140625" style="191" customWidth="1"/>
    <col min="2546" max="2546" width="10.140625" style="191"/>
    <col min="2547" max="2547" width="14.42578125" style="191" bestFit="1" customWidth="1"/>
    <col min="2548" max="2781" width="10.140625" style="191"/>
    <col min="2782" max="2782" width="3" style="191" customWidth="1"/>
    <col min="2783" max="2783" width="53" style="191" customWidth="1"/>
    <col min="2784" max="2784" width="0.7109375" style="191" customWidth="1"/>
    <col min="2785" max="2785" width="9.42578125" style="191" customWidth="1"/>
    <col min="2786" max="2786" width="0.7109375" style="191" customWidth="1"/>
    <col min="2787" max="2787" width="15.140625" style="191" customWidth="1"/>
    <col min="2788" max="2788" width="1.42578125" style="191" customWidth="1"/>
    <col min="2789" max="2789" width="18" style="191" customWidth="1"/>
    <col min="2790" max="2790" width="1.42578125" style="191" customWidth="1"/>
    <col min="2791" max="2791" width="15.42578125" style="191" customWidth="1"/>
    <col min="2792" max="2792" width="0.85546875" style="191" customWidth="1"/>
    <col min="2793" max="2793" width="16.42578125" style="191" customWidth="1"/>
    <col min="2794" max="2794" width="1.42578125" style="191" customWidth="1"/>
    <col min="2795" max="2795" width="16.42578125" style="191" customWidth="1"/>
    <col min="2796" max="2796" width="1.28515625" style="191" customWidth="1"/>
    <col min="2797" max="2797" width="15.7109375" style="191" customWidth="1"/>
    <col min="2798" max="2798" width="1.28515625" style="191" customWidth="1"/>
    <col min="2799" max="2799" width="14.140625" style="191" bestFit="1" customWidth="1"/>
    <col min="2800" max="2800" width="1" style="191" customWidth="1"/>
    <col min="2801" max="2801" width="16.140625" style="191" customWidth="1"/>
    <col min="2802" max="2802" width="10.140625" style="191"/>
    <col min="2803" max="2803" width="14.42578125" style="191" bestFit="1" customWidth="1"/>
    <col min="2804" max="3037" width="10.140625" style="191"/>
    <col min="3038" max="3038" width="3" style="191" customWidth="1"/>
    <col min="3039" max="3039" width="53" style="191" customWidth="1"/>
    <col min="3040" max="3040" width="0.7109375" style="191" customWidth="1"/>
    <col min="3041" max="3041" width="9.42578125" style="191" customWidth="1"/>
    <col min="3042" max="3042" width="0.7109375" style="191" customWidth="1"/>
    <col min="3043" max="3043" width="15.140625" style="191" customWidth="1"/>
    <col min="3044" max="3044" width="1.42578125" style="191" customWidth="1"/>
    <col min="3045" max="3045" width="18" style="191" customWidth="1"/>
    <col min="3046" max="3046" width="1.42578125" style="191" customWidth="1"/>
    <col min="3047" max="3047" width="15.42578125" style="191" customWidth="1"/>
    <col min="3048" max="3048" width="0.85546875" style="191" customWidth="1"/>
    <col min="3049" max="3049" width="16.42578125" style="191" customWidth="1"/>
    <col min="3050" max="3050" width="1.42578125" style="191" customWidth="1"/>
    <col min="3051" max="3051" width="16.42578125" style="191" customWidth="1"/>
    <col min="3052" max="3052" width="1.28515625" style="191" customWidth="1"/>
    <col min="3053" max="3053" width="15.7109375" style="191" customWidth="1"/>
    <col min="3054" max="3054" width="1.28515625" style="191" customWidth="1"/>
    <col min="3055" max="3055" width="14.140625" style="191" bestFit="1" customWidth="1"/>
    <col min="3056" max="3056" width="1" style="191" customWidth="1"/>
    <col min="3057" max="3057" width="16.140625" style="191" customWidth="1"/>
    <col min="3058" max="3058" width="10.140625" style="191"/>
    <col min="3059" max="3059" width="14.42578125" style="191" bestFit="1" customWidth="1"/>
    <col min="3060" max="3293" width="10.140625" style="191"/>
    <col min="3294" max="3294" width="3" style="191" customWidth="1"/>
    <col min="3295" max="3295" width="53" style="191" customWidth="1"/>
    <col min="3296" max="3296" width="0.7109375" style="191" customWidth="1"/>
    <col min="3297" max="3297" width="9.42578125" style="191" customWidth="1"/>
    <col min="3298" max="3298" width="0.7109375" style="191" customWidth="1"/>
    <col min="3299" max="3299" width="15.140625" style="191" customWidth="1"/>
    <col min="3300" max="3300" width="1.42578125" style="191" customWidth="1"/>
    <col min="3301" max="3301" width="18" style="191" customWidth="1"/>
    <col min="3302" max="3302" width="1.42578125" style="191" customWidth="1"/>
    <col min="3303" max="3303" width="15.42578125" style="191" customWidth="1"/>
    <col min="3304" max="3304" width="0.85546875" style="191" customWidth="1"/>
    <col min="3305" max="3305" width="16.42578125" style="191" customWidth="1"/>
    <col min="3306" max="3306" width="1.42578125" style="191" customWidth="1"/>
    <col min="3307" max="3307" width="16.42578125" style="191" customWidth="1"/>
    <col min="3308" max="3308" width="1.28515625" style="191" customWidth="1"/>
    <col min="3309" max="3309" width="15.7109375" style="191" customWidth="1"/>
    <col min="3310" max="3310" width="1.28515625" style="191" customWidth="1"/>
    <col min="3311" max="3311" width="14.140625" style="191" bestFit="1" customWidth="1"/>
    <col min="3312" max="3312" width="1" style="191" customWidth="1"/>
    <col min="3313" max="3313" width="16.140625" style="191" customWidth="1"/>
    <col min="3314" max="3314" width="10.140625" style="191"/>
    <col min="3315" max="3315" width="14.42578125" style="191" bestFit="1" customWidth="1"/>
    <col min="3316" max="3549" width="10.140625" style="191"/>
    <col min="3550" max="3550" width="3" style="191" customWidth="1"/>
    <col min="3551" max="3551" width="53" style="191" customWidth="1"/>
    <col min="3552" max="3552" width="0.7109375" style="191" customWidth="1"/>
    <col min="3553" max="3553" width="9.42578125" style="191" customWidth="1"/>
    <col min="3554" max="3554" width="0.7109375" style="191" customWidth="1"/>
    <col min="3555" max="3555" width="15.140625" style="191" customWidth="1"/>
    <col min="3556" max="3556" width="1.42578125" style="191" customWidth="1"/>
    <col min="3557" max="3557" width="18" style="191" customWidth="1"/>
    <col min="3558" max="3558" width="1.42578125" style="191" customWidth="1"/>
    <col min="3559" max="3559" width="15.42578125" style="191" customWidth="1"/>
    <col min="3560" max="3560" width="0.85546875" style="191" customWidth="1"/>
    <col min="3561" max="3561" width="16.42578125" style="191" customWidth="1"/>
    <col min="3562" max="3562" width="1.42578125" style="191" customWidth="1"/>
    <col min="3563" max="3563" width="16.42578125" style="191" customWidth="1"/>
    <col min="3564" max="3564" width="1.28515625" style="191" customWidth="1"/>
    <col min="3565" max="3565" width="15.7109375" style="191" customWidth="1"/>
    <col min="3566" max="3566" width="1.28515625" style="191" customWidth="1"/>
    <col min="3567" max="3567" width="14.140625" style="191" bestFit="1" customWidth="1"/>
    <col min="3568" max="3568" width="1" style="191" customWidth="1"/>
    <col min="3569" max="3569" width="16.140625" style="191" customWidth="1"/>
    <col min="3570" max="3570" width="10.140625" style="191"/>
    <col min="3571" max="3571" width="14.42578125" style="191" bestFit="1" customWidth="1"/>
    <col min="3572" max="3805" width="10.140625" style="191"/>
    <col min="3806" max="3806" width="3" style="191" customWidth="1"/>
    <col min="3807" max="3807" width="53" style="191" customWidth="1"/>
    <col min="3808" max="3808" width="0.7109375" style="191" customWidth="1"/>
    <col min="3809" max="3809" width="9.42578125" style="191" customWidth="1"/>
    <col min="3810" max="3810" width="0.7109375" style="191" customWidth="1"/>
    <col min="3811" max="3811" width="15.140625" style="191" customWidth="1"/>
    <col min="3812" max="3812" width="1.42578125" style="191" customWidth="1"/>
    <col min="3813" max="3813" width="18" style="191" customWidth="1"/>
    <col min="3814" max="3814" width="1.42578125" style="191" customWidth="1"/>
    <col min="3815" max="3815" width="15.42578125" style="191" customWidth="1"/>
    <col min="3816" max="3816" width="0.85546875" style="191" customWidth="1"/>
    <col min="3817" max="3817" width="16.42578125" style="191" customWidth="1"/>
    <col min="3818" max="3818" width="1.42578125" style="191" customWidth="1"/>
    <col min="3819" max="3819" width="16.42578125" style="191" customWidth="1"/>
    <col min="3820" max="3820" width="1.28515625" style="191" customWidth="1"/>
    <col min="3821" max="3821" width="15.7109375" style="191" customWidth="1"/>
    <col min="3822" max="3822" width="1.28515625" style="191" customWidth="1"/>
    <col min="3823" max="3823" width="14.140625" style="191" bestFit="1" customWidth="1"/>
    <col min="3824" max="3824" width="1" style="191" customWidth="1"/>
    <col min="3825" max="3825" width="16.140625" style="191" customWidth="1"/>
    <col min="3826" max="3826" width="10.140625" style="191"/>
    <col min="3827" max="3827" width="14.42578125" style="191" bestFit="1" customWidth="1"/>
    <col min="3828" max="4061" width="10.140625" style="191"/>
    <col min="4062" max="4062" width="3" style="191" customWidth="1"/>
    <col min="4063" max="4063" width="53" style="191" customWidth="1"/>
    <col min="4064" max="4064" width="0.7109375" style="191" customWidth="1"/>
    <col min="4065" max="4065" width="9.42578125" style="191" customWidth="1"/>
    <col min="4066" max="4066" width="0.7109375" style="191" customWidth="1"/>
    <col min="4067" max="4067" width="15.140625" style="191" customWidth="1"/>
    <col min="4068" max="4068" width="1.42578125" style="191" customWidth="1"/>
    <col min="4069" max="4069" width="18" style="191" customWidth="1"/>
    <col min="4070" max="4070" width="1.42578125" style="191" customWidth="1"/>
    <col min="4071" max="4071" width="15.42578125" style="191" customWidth="1"/>
    <col min="4072" max="4072" width="0.85546875" style="191" customWidth="1"/>
    <col min="4073" max="4073" width="16.42578125" style="191" customWidth="1"/>
    <col min="4074" max="4074" width="1.42578125" style="191" customWidth="1"/>
    <col min="4075" max="4075" width="16.42578125" style="191" customWidth="1"/>
    <col min="4076" max="4076" width="1.28515625" style="191" customWidth="1"/>
    <col min="4077" max="4077" width="15.7109375" style="191" customWidth="1"/>
    <col min="4078" max="4078" width="1.28515625" style="191" customWidth="1"/>
    <col min="4079" max="4079" width="14.140625" style="191" bestFit="1" customWidth="1"/>
    <col min="4080" max="4080" width="1" style="191" customWidth="1"/>
    <col min="4081" max="4081" width="16.140625" style="191" customWidth="1"/>
    <col min="4082" max="4082" width="10.140625" style="191"/>
    <col min="4083" max="4083" width="14.42578125" style="191" bestFit="1" customWidth="1"/>
    <col min="4084" max="4317" width="10.140625" style="191"/>
    <col min="4318" max="4318" width="3" style="191" customWidth="1"/>
    <col min="4319" max="4319" width="53" style="191" customWidth="1"/>
    <col min="4320" max="4320" width="0.7109375" style="191" customWidth="1"/>
    <col min="4321" max="4321" width="9.42578125" style="191" customWidth="1"/>
    <col min="4322" max="4322" width="0.7109375" style="191" customWidth="1"/>
    <col min="4323" max="4323" width="15.140625" style="191" customWidth="1"/>
    <col min="4324" max="4324" width="1.42578125" style="191" customWidth="1"/>
    <col min="4325" max="4325" width="18" style="191" customWidth="1"/>
    <col min="4326" max="4326" width="1.42578125" style="191" customWidth="1"/>
    <col min="4327" max="4327" width="15.42578125" style="191" customWidth="1"/>
    <col min="4328" max="4328" width="0.85546875" style="191" customWidth="1"/>
    <col min="4329" max="4329" width="16.42578125" style="191" customWidth="1"/>
    <col min="4330" max="4330" width="1.42578125" style="191" customWidth="1"/>
    <col min="4331" max="4331" width="16.42578125" style="191" customWidth="1"/>
    <col min="4332" max="4332" width="1.28515625" style="191" customWidth="1"/>
    <col min="4333" max="4333" width="15.7109375" style="191" customWidth="1"/>
    <col min="4334" max="4334" width="1.28515625" style="191" customWidth="1"/>
    <col min="4335" max="4335" width="14.140625" style="191" bestFit="1" customWidth="1"/>
    <col min="4336" max="4336" width="1" style="191" customWidth="1"/>
    <col min="4337" max="4337" width="16.140625" style="191" customWidth="1"/>
    <col min="4338" max="4338" width="10.140625" style="191"/>
    <col min="4339" max="4339" width="14.42578125" style="191" bestFit="1" customWidth="1"/>
    <col min="4340" max="4573" width="10.140625" style="191"/>
    <col min="4574" max="4574" width="3" style="191" customWidth="1"/>
    <col min="4575" max="4575" width="53" style="191" customWidth="1"/>
    <col min="4576" max="4576" width="0.7109375" style="191" customWidth="1"/>
    <col min="4577" max="4577" width="9.42578125" style="191" customWidth="1"/>
    <col min="4578" max="4578" width="0.7109375" style="191" customWidth="1"/>
    <col min="4579" max="4579" width="15.140625" style="191" customWidth="1"/>
    <col min="4580" max="4580" width="1.42578125" style="191" customWidth="1"/>
    <col min="4581" max="4581" width="18" style="191" customWidth="1"/>
    <col min="4582" max="4582" width="1.42578125" style="191" customWidth="1"/>
    <col min="4583" max="4583" width="15.42578125" style="191" customWidth="1"/>
    <col min="4584" max="4584" width="0.85546875" style="191" customWidth="1"/>
    <col min="4585" max="4585" width="16.42578125" style="191" customWidth="1"/>
    <col min="4586" max="4586" width="1.42578125" style="191" customWidth="1"/>
    <col min="4587" max="4587" width="16.42578125" style="191" customWidth="1"/>
    <col min="4588" max="4588" width="1.28515625" style="191" customWidth="1"/>
    <col min="4589" max="4589" width="15.7109375" style="191" customWidth="1"/>
    <col min="4590" max="4590" width="1.28515625" style="191" customWidth="1"/>
    <col min="4591" max="4591" width="14.140625" style="191" bestFit="1" customWidth="1"/>
    <col min="4592" max="4592" width="1" style="191" customWidth="1"/>
    <col min="4593" max="4593" width="16.140625" style="191" customWidth="1"/>
    <col min="4594" max="4594" width="10.140625" style="191"/>
    <col min="4595" max="4595" width="14.42578125" style="191" bestFit="1" customWidth="1"/>
    <col min="4596" max="4829" width="10.140625" style="191"/>
    <col min="4830" max="4830" width="3" style="191" customWidth="1"/>
    <col min="4831" max="4831" width="53" style="191" customWidth="1"/>
    <col min="4832" max="4832" width="0.7109375" style="191" customWidth="1"/>
    <col min="4833" max="4833" width="9.42578125" style="191" customWidth="1"/>
    <col min="4834" max="4834" width="0.7109375" style="191" customWidth="1"/>
    <col min="4835" max="4835" width="15.140625" style="191" customWidth="1"/>
    <col min="4836" max="4836" width="1.42578125" style="191" customWidth="1"/>
    <col min="4837" max="4837" width="18" style="191" customWidth="1"/>
    <col min="4838" max="4838" width="1.42578125" style="191" customWidth="1"/>
    <col min="4839" max="4839" width="15.42578125" style="191" customWidth="1"/>
    <col min="4840" max="4840" width="0.85546875" style="191" customWidth="1"/>
    <col min="4841" max="4841" width="16.42578125" style="191" customWidth="1"/>
    <col min="4842" max="4842" width="1.42578125" style="191" customWidth="1"/>
    <col min="4843" max="4843" width="16.42578125" style="191" customWidth="1"/>
    <col min="4844" max="4844" width="1.28515625" style="191" customWidth="1"/>
    <col min="4845" max="4845" width="15.7109375" style="191" customWidth="1"/>
    <col min="4846" max="4846" width="1.28515625" style="191" customWidth="1"/>
    <col min="4847" max="4847" width="14.140625" style="191" bestFit="1" customWidth="1"/>
    <col min="4848" max="4848" width="1" style="191" customWidth="1"/>
    <col min="4849" max="4849" width="16.140625" style="191" customWidth="1"/>
    <col min="4850" max="4850" width="10.140625" style="191"/>
    <col min="4851" max="4851" width="14.42578125" style="191" bestFit="1" customWidth="1"/>
    <col min="4852" max="5085" width="10.140625" style="191"/>
    <col min="5086" max="5086" width="3" style="191" customWidth="1"/>
    <col min="5087" max="5087" width="53" style="191" customWidth="1"/>
    <col min="5088" max="5088" width="0.7109375" style="191" customWidth="1"/>
    <col min="5089" max="5089" width="9.42578125" style="191" customWidth="1"/>
    <col min="5090" max="5090" width="0.7109375" style="191" customWidth="1"/>
    <col min="5091" max="5091" width="15.140625" style="191" customWidth="1"/>
    <col min="5092" max="5092" width="1.42578125" style="191" customWidth="1"/>
    <col min="5093" max="5093" width="18" style="191" customWidth="1"/>
    <col min="5094" max="5094" width="1.42578125" style="191" customWidth="1"/>
    <col min="5095" max="5095" width="15.42578125" style="191" customWidth="1"/>
    <col min="5096" max="5096" width="0.85546875" style="191" customWidth="1"/>
    <col min="5097" max="5097" width="16.42578125" style="191" customWidth="1"/>
    <col min="5098" max="5098" width="1.42578125" style="191" customWidth="1"/>
    <col min="5099" max="5099" width="16.42578125" style="191" customWidth="1"/>
    <col min="5100" max="5100" width="1.28515625" style="191" customWidth="1"/>
    <col min="5101" max="5101" width="15.7109375" style="191" customWidth="1"/>
    <col min="5102" max="5102" width="1.28515625" style="191" customWidth="1"/>
    <col min="5103" max="5103" width="14.140625" style="191" bestFit="1" customWidth="1"/>
    <col min="5104" max="5104" width="1" style="191" customWidth="1"/>
    <col min="5105" max="5105" width="16.140625" style="191" customWidth="1"/>
    <col min="5106" max="5106" width="10.140625" style="191"/>
    <col min="5107" max="5107" width="14.42578125" style="191" bestFit="1" customWidth="1"/>
    <col min="5108" max="5341" width="10.140625" style="191"/>
    <col min="5342" max="5342" width="3" style="191" customWidth="1"/>
    <col min="5343" max="5343" width="53" style="191" customWidth="1"/>
    <col min="5344" max="5344" width="0.7109375" style="191" customWidth="1"/>
    <col min="5345" max="5345" width="9.42578125" style="191" customWidth="1"/>
    <col min="5346" max="5346" width="0.7109375" style="191" customWidth="1"/>
    <col min="5347" max="5347" width="15.140625" style="191" customWidth="1"/>
    <col min="5348" max="5348" width="1.42578125" style="191" customWidth="1"/>
    <col min="5349" max="5349" width="18" style="191" customWidth="1"/>
    <col min="5350" max="5350" width="1.42578125" style="191" customWidth="1"/>
    <col min="5351" max="5351" width="15.42578125" style="191" customWidth="1"/>
    <col min="5352" max="5352" width="0.85546875" style="191" customWidth="1"/>
    <col min="5353" max="5353" width="16.42578125" style="191" customWidth="1"/>
    <col min="5354" max="5354" width="1.42578125" style="191" customWidth="1"/>
    <col min="5355" max="5355" width="16.42578125" style="191" customWidth="1"/>
    <col min="5356" max="5356" width="1.28515625" style="191" customWidth="1"/>
    <col min="5357" max="5357" width="15.7109375" style="191" customWidth="1"/>
    <col min="5358" max="5358" width="1.28515625" style="191" customWidth="1"/>
    <col min="5359" max="5359" width="14.140625" style="191" bestFit="1" customWidth="1"/>
    <col min="5360" max="5360" width="1" style="191" customWidth="1"/>
    <col min="5361" max="5361" width="16.140625" style="191" customWidth="1"/>
    <col min="5362" max="5362" width="10.140625" style="191"/>
    <col min="5363" max="5363" width="14.42578125" style="191" bestFit="1" customWidth="1"/>
    <col min="5364" max="5597" width="10.140625" style="191"/>
    <col min="5598" max="5598" width="3" style="191" customWidth="1"/>
    <col min="5599" max="5599" width="53" style="191" customWidth="1"/>
    <col min="5600" max="5600" width="0.7109375" style="191" customWidth="1"/>
    <col min="5601" max="5601" width="9.42578125" style="191" customWidth="1"/>
    <col min="5602" max="5602" width="0.7109375" style="191" customWidth="1"/>
    <col min="5603" max="5603" width="15.140625" style="191" customWidth="1"/>
    <col min="5604" max="5604" width="1.42578125" style="191" customWidth="1"/>
    <col min="5605" max="5605" width="18" style="191" customWidth="1"/>
    <col min="5606" max="5606" width="1.42578125" style="191" customWidth="1"/>
    <col min="5607" max="5607" width="15.42578125" style="191" customWidth="1"/>
    <col min="5608" max="5608" width="0.85546875" style="191" customWidth="1"/>
    <col min="5609" max="5609" width="16.42578125" style="191" customWidth="1"/>
    <col min="5610" max="5610" width="1.42578125" style="191" customWidth="1"/>
    <col min="5611" max="5611" width="16.42578125" style="191" customWidth="1"/>
    <col min="5612" max="5612" width="1.28515625" style="191" customWidth="1"/>
    <col min="5613" max="5613" width="15.7109375" style="191" customWidth="1"/>
    <col min="5614" max="5614" width="1.28515625" style="191" customWidth="1"/>
    <col min="5615" max="5615" width="14.140625" style="191" bestFit="1" customWidth="1"/>
    <col min="5616" max="5616" width="1" style="191" customWidth="1"/>
    <col min="5617" max="5617" width="16.140625" style="191" customWidth="1"/>
    <col min="5618" max="5618" width="10.140625" style="191"/>
    <col min="5619" max="5619" width="14.42578125" style="191" bestFit="1" customWidth="1"/>
    <col min="5620" max="5853" width="10.140625" style="191"/>
    <col min="5854" max="5854" width="3" style="191" customWidth="1"/>
    <col min="5855" max="5855" width="53" style="191" customWidth="1"/>
    <col min="5856" max="5856" width="0.7109375" style="191" customWidth="1"/>
    <col min="5857" max="5857" width="9.42578125" style="191" customWidth="1"/>
    <col min="5858" max="5858" width="0.7109375" style="191" customWidth="1"/>
    <col min="5859" max="5859" width="15.140625" style="191" customWidth="1"/>
    <col min="5860" max="5860" width="1.42578125" style="191" customWidth="1"/>
    <col min="5861" max="5861" width="18" style="191" customWidth="1"/>
    <col min="5862" max="5862" width="1.42578125" style="191" customWidth="1"/>
    <col min="5863" max="5863" width="15.42578125" style="191" customWidth="1"/>
    <col min="5864" max="5864" width="0.85546875" style="191" customWidth="1"/>
    <col min="5865" max="5865" width="16.42578125" style="191" customWidth="1"/>
    <col min="5866" max="5866" width="1.42578125" style="191" customWidth="1"/>
    <col min="5867" max="5867" width="16.42578125" style="191" customWidth="1"/>
    <col min="5868" max="5868" width="1.28515625" style="191" customWidth="1"/>
    <col min="5869" max="5869" width="15.7109375" style="191" customWidth="1"/>
    <col min="5870" max="5870" width="1.28515625" style="191" customWidth="1"/>
    <col min="5871" max="5871" width="14.140625" style="191" bestFit="1" customWidth="1"/>
    <col min="5872" max="5872" width="1" style="191" customWidth="1"/>
    <col min="5873" max="5873" width="16.140625" style="191" customWidth="1"/>
    <col min="5874" max="5874" width="10.140625" style="191"/>
    <col min="5875" max="5875" width="14.42578125" style="191" bestFit="1" customWidth="1"/>
    <col min="5876" max="6109" width="10.140625" style="191"/>
    <col min="6110" max="6110" width="3" style="191" customWidth="1"/>
    <col min="6111" max="6111" width="53" style="191" customWidth="1"/>
    <col min="6112" max="6112" width="0.7109375" style="191" customWidth="1"/>
    <col min="6113" max="6113" width="9.42578125" style="191" customWidth="1"/>
    <col min="6114" max="6114" width="0.7109375" style="191" customWidth="1"/>
    <col min="6115" max="6115" width="15.140625" style="191" customWidth="1"/>
    <col min="6116" max="6116" width="1.42578125" style="191" customWidth="1"/>
    <col min="6117" max="6117" width="18" style="191" customWidth="1"/>
    <col min="6118" max="6118" width="1.42578125" style="191" customWidth="1"/>
    <col min="6119" max="6119" width="15.42578125" style="191" customWidth="1"/>
    <col min="6120" max="6120" width="0.85546875" style="191" customWidth="1"/>
    <col min="6121" max="6121" width="16.42578125" style="191" customWidth="1"/>
    <col min="6122" max="6122" width="1.42578125" style="191" customWidth="1"/>
    <col min="6123" max="6123" width="16.42578125" style="191" customWidth="1"/>
    <col min="6124" max="6124" width="1.28515625" style="191" customWidth="1"/>
    <col min="6125" max="6125" width="15.7109375" style="191" customWidth="1"/>
    <col min="6126" max="6126" width="1.28515625" style="191" customWidth="1"/>
    <col min="6127" max="6127" width="14.140625" style="191" bestFit="1" customWidth="1"/>
    <col min="6128" max="6128" width="1" style="191" customWidth="1"/>
    <col min="6129" max="6129" width="16.140625" style="191" customWidth="1"/>
    <col min="6130" max="6130" width="10.140625" style="191"/>
    <col min="6131" max="6131" width="14.42578125" style="191" bestFit="1" customWidth="1"/>
    <col min="6132" max="6365" width="10.140625" style="191"/>
    <col min="6366" max="6366" width="3" style="191" customWidth="1"/>
    <col min="6367" max="6367" width="53" style="191" customWidth="1"/>
    <col min="6368" max="6368" width="0.7109375" style="191" customWidth="1"/>
    <col min="6369" max="6369" width="9.42578125" style="191" customWidth="1"/>
    <col min="6370" max="6370" width="0.7109375" style="191" customWidth="1"/>
    <col min="6371" max="6371" width="15.140625" style="191" customWidth="1"/>
    <col min="6372" max="6372" width="1.42578125" style="191" customWidth="1"/>
    <col min="6373" max="6373" width="18" style="191" customWidth="1"/>
    <col min="6374" max="6374" width="1.42578125" style="191" customWidth="1"/>
    <col min="6375" max="6375" width="15.42578125" style="191" customWidth="1"/>
    <col min="6376" max="6376" width="0.85546875" style="191" customWidth="1"/>
    <col min="6377" max="6377" width="16.42578125" style="191" customWidth="1"/>
    <col min="6378" max="6378" width="1.42578125" style="191" customWidth="1"/>
    <col min="6379" max="6379" width="16.42578125" style="191" customWidth="1"/>
    <col min="6380" max="6380" width="1.28515625" style="191" customWidth="1"/>
    <col min="6381" max="6381" width="15.7109375" style="191" customWidth="1"/>
    <col min="6382" max="6382" width="1.28515625" style="191" customWidth="1"/>
    <col min="6383" max="6383" width="14.140625" style="191" bestFit="1" customWidth="1"/>
    <col min="6384" max="6384" width="1" style="191" customWidth="1"/>
    <col min="6385" max="6385" width="16.140625" style="191" customWidth="1"/>
    <col min="6386" max="6386" width="10.140625" style="191"/>
    <col min="6387" max="6387" width="14.42578125" style="191" bestFit="1" customWidth="1"/>
    <col min="6388" max="6621" width="10.140625" style="191"/>
    <col min="6622" max="6622" width="3" style="191" customWidth="1"/>
    <col min="6623" max="6623" width="53" style="191" customWidth="1"/>
    <col min="6624" max="6624" width="0.7109375" style="191" customWidth="1"/>
    <col min="6625" max="6625" width="9.42578125" style="191" customWidth="1"/>
    <col min="6626" max="6626" width="0.7109375" style="191" customWidth="1"/>
    <col min="6627" max="6627" width="15.140625" style="191" customWidth="1"/>
    <col min="6628" max="6628" width="1.42578125" style="191" customWidth="1"/>
    <col min="6629" max="6629" width="18" style="191" customWidth="1"/>
    <col min="6630" max="6630" width="1.42578125" style="191" customWidth="1"/>
    <col min="6631" max="6631" width="15.42578125" style="191" customWidth="1"/>
    <col min="6632" max="6632" width="0.85546875" style="191" customWidth="1"/>
    <col min="6633" max="6633" width="16.42578125" style="191" customWidth="1"/>
    <col min="6634" max="6634" width="1.42578125" style="191" customWidth="1"/>
    <col min="6635" max="6635" width="16.42578125" style="191" customWidth="1"/>
    <col min="6636" max="6636" width="1.28515625" style="191" customWidth="1"/>
    <col min="6637" max="6637" width="15.7109375" style="191" customWidth="1"/>
    <col min="6638" max="6638" width="1.28515625" style="191" customWidth="1"/>
    <col min="6639" max="6639" width="14.140625" style="191" bestFit="1" customWidth="1"/>
    <col min="6640" max="6640" width="1" style="191" customWidth="1"/>
    <col min="6641" max="6641" width="16.140625" style="191" customWidth="1"/>
    <col min="6642" max="6642" width="10.140625" style="191"/>
    <col min="6643" max="6643" width="14.42578125" style="191" bestFit="1" customWidth="1"/>
    <col min="6644" max="6877" width="10.140625" style="191"/>
    <col min="6878" max="6878" width="3" style="191" customWidth="1"/>
    <col min="6879" max="6879" width="53" style="191" customWidth="1"/>
    <col min="6880" max="6880" width="0.7109375" style="191" customWidth="1"/>
    <col min="6881" max="6881" width="9.42578125" style="191" customWidth="1"/>
    <col min="6882" max="6882" width="0.7109375" style="191" customWidth="1"/>
    <col min="6883" max="6883" width="15.140625" style="191" customWidth="1"/>
    <col min="6884" max="6884" width="1.42578125" style="191" customWidth="1"/>
    <col min="6885" max="6885" width="18" style="191" customWidth="1"/>
    <col min="6886" max="6886" width="1.42578125" style="191" customWidth="1"/>
    <col min="6887" max="6887" width="15.42578125" style="191" customWidth="1"/>
    <col min="6888" max="6888" width="0.85546875" style="191" customWidth="1"/>
    <col min="6889" max="6889" width="16.42578125" style="191" customWidth="1"/>
    <col min="6890" max="6890" width="1.42578125" style="191" customWidth="1"/>
    <col min="6891" max="6891" width="16.42578125" style="191" customWidth="1"/>
    <col min="6892" max="6892" width="1.28515625" style="191" customWidth="1"/>
    <col min="6893" max="6893" width="15.7109375" style="191" customWidth="1"/>
    <col min="6894" max="6894" width="1.28515625" style="191" customWidth="1"/>
    <col min="6895" max="6895" width="14.140625" style="191" bestFit="1" customWidth="1"/>
    <col min="6896" max="6896" width="1" style="191" customWidth="1"/>
    <col min="6897" max="6897" width="16.140625" style="191" customWidth="1"/>
    <col min="6898" max="6898" width="10.140625" style="191"/>
    <col min="6899" max="6899" width="14.42578125" style="191" bestFit="1" customWidth="1"/>
    <col min="6900" max="7133" width="10.140625" style="191"/>
    <col min="7134" max="7134" width="3" style="191" customWidth="1"/>
    <col min="7135" max="7135" width="53" style="191" customWidth="1"/>
    <col min="7136" max="7136" width="0.7109375" style="191" customWidth="1"/>
    <col min="7137" max="7137" width="9.42578125" style="191" customWidth="1"/>
    <col min="7138" max="7138" width="0.7109375" style="191" customWidth="1"/>
    <col min="7139" max="7139" width="15.140625" style="191" customWidth="1"/>
    <col min="7140" max="7140" width="1.42578125" style="191" customWidth="1"/>
    <col min="7141" max="7141" width="18" style="191" customWidth="1"/>
    <col min="7142" max="7142" width="1.42578125" style="191" customWidth="1"/>
    <col min="7143" max="7143" width="15.42578125" style="191" customWidth="1"/>
    <col min="7144" max="7144" width="0.85546875" style="191" customWidth="1"/>
    <col min="7145" max="7145" width="16.42578125" style="191" customWidth="1"/>
    <col min="7146" max="7146" width="1.42578125" style="191" customWidth="1"/>
    <col min="7147" max="7147" width="16.42578125" style="191" customWidth="1"/>
    <col min="7148" max="7148" width="1.28515625" style="191" customWidth="1"/>
    <col min="7149" max="7149" width="15.7109375" style="191" customWidth="1"/>
    <col min="7150" max="7150" width="1.28515625" style="191" customWidth="1"/>
    <col min="7151" max="7151" width="14.140625" style="191" bestFit="1" customWidth="1"/>
    <col min="7152" max="7152" width="1" style="191" customWidth="1"/>
    <col min="7153" max="7153" width="16.140625" style="191" customWidth="1"/>
    <col min="7154" max="7154" width="10.140625" style="191"/>
    <col min="7155" max="7155" width="14.42578125" style="191" bestFit="1" customWidth="1"/>
    <col min="7156" max="7389" width="10.140625" style="191"/>
    <col min="7390" max="7390" width="3" style="191" customWidth="1"/>
    <col min="7391" max="7391" width="53" style="191" customWidth="1"/>
    <col min="7392" max="7392" width="0.7109375" style="191" customWidth="1"/>
    <col min="7393" max="7393" width="9.42578125" style="191" customWidth="1"/>
    <col min="7394" max="7394" width="0.7109375" style="191" customWidth="1"/>
    <col min="7395" max="7395" width="15.140625" style="191" customWidth="1"/>
    <col min="7396" max="7396" width="1.42578125" style="191" customWidth="1"/>
    <col min="7397" max="7397" width="18" style="191" customWidth="1"/>
    <col min="7398" max="7398" width="1.42578125" style="191" customWidth="1"/>
    <col min="7399" max="7399" width="15.42578125" style="191" customWidth="1"/>
    <col min="7400" max="7400" width="0.85546875" style="191" customWidth="1"/>
    <col min="7401" max="7401" width="16.42578125" style="191" customWidth="1"/>
    <col min="7402" max="7402" width="1.42578125" style="191" customWidth="1"/>
    <col min="7403" max="7403" width="16.42578125" style="191" customWidth="1"/>
    <col min="7404" max="7404" width="1.28515625" style="191" customWidth="1"/>
    <col min="7405" max="7405" width="15.7109375" style="191" customWidth="1"/>
    <col min="7406" max="7406" width="1.28515625" style="191" customWidth="1"/>
    <col min="7407" max="7407" width="14.140625" style="191" bestFit="1" customWidth="1"/>
    <col min="7408" max="7408" width="1" style="191" customWidth="1"/>
    <col min="7409" max="7409" width="16.140625" style="191" customWidth="1"/>
    <col min="7410" max="7410" width="10.140625" style="191"/>
    <col min="7411" max="7411" width="14.42578125" style="191" bestFit="1" customWidth="1"/>
    <col min="7412" max="7645" width="10.140625" style="191"/>
    <col min="7646" max="7646" width="3" style="191" customWidth="1"/>
    <col min="7647" max="7647" width="53" style="191" customWidth="1"/>
    <col min="7648" max="7648" width="0.7109375" style="191" customWidth="1"/>
    <col min="7649" max="7649" width="9.42578125" style="191" customWidth="1"/>
    <col min="7650" max="7650" width="0.7109375" style="191" customWidth="1"/>
    <col min="7651" max="7651" width="15.140625" style="191" customWidth="1"/>
    <col min="7652" max="7652" width="1.42578125" style="191" customWidth="1"/>
    <col min="7653" max="7653" width="18" style="191" customWidth="1"/>
    <col min="7654" max="7654" width="1.42578125" style="191" customWidth="1"/>
    <col min="7655" max="7655" width="15.42578125" style="191" customWidth="1"/>
    <col min="7656" max="7656" width="0.85546875" style="191" customWidth="1"/>
    <col min="7657" max="7657" width="16.42578125" style="191" customWidth="1"/>
    <col min="7658" max="7658" width="1.42578125" style="191" customWidth="1"/>
    <col min="7659" max="7659" width="16.42578125" style="191" customWidth="1"/>
    <col min="7660" max="7660" width="1.28515625" style="191" customWidth="1"/>
    <col min="7661" max="7661" width="15.7109375" style="191" customWidth="1"/>
    <col min="7662" max="7662" width="1.28515625" style="191" customWidth="1"/>
    <col min="7663" max="7663" width="14.140625" style="191" bestFit="1" customWidth="1"/>
    <col min="7664" max="7664" width="1" style="191" customWidth="1"/>
    <col min="7665" max="7665" width="16.140625" style="191" customWidth="1"/>
    <col min="7666" max="7666" width="10.140625" style="191"/>
    <col min="7667" max="7667" width="14.42578125" style="191" bestFit="1" customWidth="1"/>
    <col min="7668" max="7901" width="10.140625" style="191"/>
    <col min="7902" max="7902" width="3" style="191" customWidth="1"/>
    <col min="7903" max="7903" width="53" style="191" customWidth="1"/>
    <col min="7904" max="7904" width="0.7109375" style="191" customWidth="1"/>
    <col min="7905" max="7905" width="9.42578125" style="191" customWidth="1"/>
    <col min="7906" max="7906" width="0.7109375" style="191" customWidth="1"/>
    <col min="7907" max="7907" width="15.140625" style="191" customWidth="1"/>
    <col min="7908" max="7908" width="1.42578125" style="191" customWidth="1"/>
    <col min="7909" max="7909" width="18" style="191" customWidth="1"/>
    <col min="7910" max="7910" width="1.42578125" style="191" customWidth="1"/>
    <col min="7911" max="7911" width="15.42578125" style="191" customWidth="1"/>
    <col min="7912" max="7912" width="0.85546875" style="191" customWidth="1"/>
    <col min="7913" max="7913" width="16.42578125" style="191" customWidth="1"/>
    <col min="7914" max="7914" width="1.42578125" style="191" customWidth="1"/>
    <col min="7915" max="7915" width="16.42578125" style="191" customWidth="1"/>
    <col min="7916" max="7916" width="1.28515625" style="191" customWidth="1"/>
    <col min="7917" max="7917" width="15.7109375" style="191" customWidth="1"/>
    <col min="7918" max="7918" width="1.28515625" style="191" customWidth="1"/>
    <col min="7919" max="7919" width="14.140625" style="191" bestFit="1" customWidth="1"/>
    <col min="7920" max="7920" width="1" style="191" customWidth="1"/>
    <col min="7921" max="7921" width="16.140625" style="191" customWidth="1"/>
    <col min="7922" max="7922" width="10.140625" style="191"/>
    <col min="7923" max="7923" width="14.42578125" style="191" bestFit="1" customWidth="1"/>
    <col min="7924" max="8157" width="10.140625" style="191"/>
    <col min="8158" max="8158" width="3" style="191" customWidth="1"/>
    <col min="8159" max="8159" width="53" style="191" customWidth="1"/>
    <col min="8160" max="8160" width="0.7109375" style="191" customWidth="1"/>
    <col min="8161" max="8161" width="9.42578125" style="191" customWidth="1"/>
    <col min="8162" max="8162" width="0.7109375" style="191" customWidth="1"/>
    <col min="8163" max="8163" width="15.140625" style="191" customWidth="1"/>
    <col min="8164" max="8164" width="1.42578125" style="191" customWidth="1"/>
    <col min="8165" max="8165" width="18" style="191" customWidth="1"/>
    <col min="8166" max="8166" width="1.42578125" style="191" customWidth="1"/>
    <col min="8167" max="8167" width="15.42578125" style="191" customWidth="1"/>
    <col min="8168" max="8168" width="0.85546875" style="191" customWidth="1"/>
    <col min="8169" max="8169" width="16.42578125" style="191" customWidth="1"/>
    <col min="8170" max="8170" width="1.42578125" style="191" customWidth="1"/>
    <col min="8171" max="8171" width="16.42578125" style="191" customWidth="1"/>
    <col min="8172" max="8172" width="1.28515625" style="191" customWidth="1"/>
    <col min="8173" max="8173" width="15.7109375" style="191" customWidth="1"/>
    <col min="8174" max="8174" width="1.28515625" style="191" customWidth="1"/>
    <col min="8175" max="8175" width="14.140625" style="191" bestFit="1" customWidth="1"/>
    <col min="8176" max="8176" width="1" style="191" customWidth="1"/>
    <col min="8177" max="8177" width="16.140625" style="191" customWidth="1"/>
    <col min="8178" max="8178" width="10.140625" style="191"/>
    <col min="8179" max="8179" width="14.42578125" style="191" bestFit="1" customWidth="1"/>
    <col min="8180" max="8413" width="10.140625" style="191"/>
    <col min="8414" max="8414" width="3" style="191" customWidth="1"/>
    <col min="8415" max="8415" width="53" style="191" customWidth="1"/>
    <col min="8416" max="8416" width="0.7109375" style="191" customWidth="1"/>
    <col min="8417" max="8417" width="9.42578125" style="191" customWidth="1"/>
    <col min="8418" max="8418" width="0.7109375" style="191" customWidth="1"/>
    <col min="8419" max="8419" width="15.140625" style="191" customWidth="1"/>
    <col min="8420" max="8420" width="1.42578125" style="191" customWidth="1"/>
    <col min="8421" max="8421" width="18" style="191" customWidth="1"/>
    <col min="8422" max="8422" width="1.42578125" style="191" customWidth="1"/>
    <col min="8423" max="8423" width="15.42578125" style="191" customWidth="1"/>
    <col min="8424" max="8424" width="0.85546875" style="191" customWidth="1"/>
    <col min="8425" max="8425" width="16.42578125" style="191" customWidth="1"/>
    <col min="8426" max="8426" width="1.42578125" style="191" customWidth="1"/>
    <col min="8427" max="8427" width="16.42578125" style="191" customWidth="1"/>
    <col min="8428" max="8428" width="1.28515625" style="191" customWidth="1"/>
    <col min="8429" max="8429" width="15.7109375" style="191" customWidth="1"/>
    <col min="8430" max="8430" width="1.28515625" style="191" customWidth="1"/>
    <col min="8431" max="8431" width="14.140625" style="191" bestFit="1" customWidth="1"/>
    <col min="8432" max="8432" width="1" style="191" customWidth="1"/>
    <col min="8433" max="8433" width="16.140625" style="191" customWidth="1"/>
    <col min="8434" max="8434" width="10.140625" style="191"/>
    <col min="8435" max="8435" width="14.42578125" style="191" bestFit="1" customWidth="1"/>
    <col min="8436" max="8669" width="10.140625" style="191"/>
    <col min="8670" max="8670" width="3" style="191" customWidth="1"/>
    <col min="8671" max="8671" width="53" style="191" customWidth="1"/>
    <col min="8672" max="8672" width="0.7109375" style="191" customWidth="1"/>
    <col min="8673" max="8673" width="9.42578125" style="191" customWidth="1"/>
    <col min="8674" max="8674" width="0.7109375" style="191" customWidth="1"/>
    <col min="8675" max="8675" width="15.140625" style="191" customWidth="1"/>
    <col min="8676" max="8676" width="1.42578125" style="191" customWidth="1"/>
    <col min="8677" max="8677" width="18" style="191" customWidth="1"/>
    <col min="8678" max="8678" width="1.42578125" style="191" customWidth="1"/>
    <col min="8679" max="8679" width="15.42578125" style="191" customWidth="1"/>
    <col min="8680" max="8680" width="0.85546875" style="191" customWidth="1"/>
    <col min="8681" max="8681" width="16.42578125" style="191" customWidth="1"/>
    <col min="8682" max="8682" width="1.42578125" style="191" customWidth="1"/>
    <col min="8683" max="8683" width="16.42578125" style="191" customWidth="1"/>
    <col min="8684" max="8684" width="1.28515625" style="191" customWidth="1"/>
    <col min="8685" max="8685" width="15.7109375" style="191" customWidth="1"/>
    <col min="8686" max="8686" width="1.28515625" style="191" customWidth="1"/>
    <col min="8687" max="8687" width="14.140625" style="191" bestFit="1" customWidth="1"/>
    <col min="8688" max="8688" width="1" style="191" customWidth="1"/>
    <col min="8689" max="8689" width="16.140625" style="191" customWidth="1"/>
    <col min="8690" max="8690" width="10.140625" style="191"/>
    <col min="8691" max="8691" width="14.42578125" style="191" bestFit="1" customWidth="1"/>
    <col min="8692" max="8925" width="10.140625" style="191"/>
    <col min="8926" max="8926" width="3" style="191" customWidth="1"/>
    <col min="8927" max="8927" width="53" style="191" customWidth="1"/>
    <col min="8928" max="8928" width="0.7109375" style="191" customWidth="1"/>
    <col min="8929" max="8929" width="9.42578125" style="191" customWidth="1"/>
    <col min="8930" max="8930" width="0.7109375" style="191" customWidth="1"/>
    <col min="8931" max="8931" width="15.140625" style="191" customWidth="1"/>
    <col min="8932" max="8932" width="1.42578125" style="191" customWidth="1"/>
    <col min="8933" max="8933" width="18" style="191" customWidth="1"/>
    <col min="8934" max="8934" width="1.42578125" style="191" customWidth="1"/>
    <col min="8935" max="8935" width="15.42578125" style="191" customWidth="1"/>
    <col min="8936" max="8936" width="0.85546875" style="191" customWidth="1"/>
    <col min="8937" max="8937" width="16.42578125" style="191" customWidth="1"/>
    <col min="8938" max="8938" width="1.42578125" style="191" customWidth="1"/>
    <col min="8939" max="8939" width="16.42578125" style="191" customWidth="1"/>
    <col min="8940" max="8940" width="1.28515625" style="191" customWidth="1"/>
    <col min="8941" max="8941" width="15.7109375" style="191" customWidth="1"/>
    <col min="8942" max="8942" width="1.28515625" style="191" customWidth="1"/>
    <col min="8943" max="8943" width="14.140625" style="191" bestFit="1" customWidth="1"/>
    <col min="8944" max="8944" width="1" style="191" customWidth="1"/>
    <col min="8945" max="8945" width="16.140625" style="191" customWidth="1"/>
    <col min="8946" max="8946" width="10.140625" style="191"/>
    <col min="8947" max="8947" width="14.42578125" style="191" bestFit="1" customWidth="1"/>
    <col min="8948" max="9181" width="10.140625" style="191"/>
    <col min="9182" max="9182" width="3" style="191" customWidth="1"/>
    <col min="9183" max="9183" width="53" style="191" customWidth="1"/>
    <col min="9184" max="9184" width="0.7109375" style="191" customWidth="1"/>
    <col min="9185" max="9185" width="9.42578125" style="191" customWidth="1"/>
    <col min="9186" max="9186" width="0.7109375" style="191" customWidth="1"/>
    <col min="9187" max="9187" width="15.140625" style="191" customWidth="1"/>
    <col min="9188" max="9188" width="1.42578125" style="191" customWidth="1"/>
    <col min="9189" max="9189" width="18" style="191" customWidth="1"/>
    <col min="9190" max="9190" width="1.42578125" style="191" customWidth="1"/>
    <col min="9191" max="9191" width="15.42578125" style="191" customWidth="1"/>
    <col min="9192" max="9192" width="0.85546875" style="191" customWidth="1"/>
    <col min="9193" max="9193" width="16.42578125" style="191" customWidth="1"/>
    <col min="9194" max="9194" width="1.42578125" style="191" customWidth="1"/>
    <col min="9195" max="9195" width="16.42578125" style="191" customWidth="1"/>
    <col min="9196" max="9196" width="1.28515625" style="191" customWidth="1"/>
    <col min="9197" max="9197" width="15.7109375" style="191" customWidth="1"/>
    <col min="9198" max="9198" width="1.28515625" style="191" customWidth="1"/>
    <col min="9199" max="9199" width="14.140625" style="191" bestFit="1" customWidth="1"/>
    <col min="9200" max="9200" width="1" style="191" customWidth="1"/>
    <col min="9201" max="9201" width="16.140625" style="191" customWidth="1"/>
    <col min="9202" max="9202" width="10.140625" style="191"/>
    <col min="9203" max="9203" width="14.42578125" style="191" bestFit="1" customWidth="1"/>
    <col min="9204" max="9437" width="10.140625" style="191"/>
    <col min="9438" max="9438" width="3" style="191" customWidth="1"/>
    <col min="9439" max="9439" width="53" style="191" customWidth="1"/>
    <col min="9440" max="9440" width="0.7109375" style="191" customWidth="1"/>
    <col min="9441" max="9441" width="9.42578125" style="191" customWidth="1"/>
    <col min="9442" max="9442" width="0.7109375" style="191" customWidth="1"/>
    <col min="9443" max="9443" width="15.140625" style="191" customWidth="1"/>
    <col min="9444" max="9444" width="1.42578125" style="191" customWidth="1"/>
    <col min="9445" max="9445" width="18" style="191" customWidth="1"/>
    <col min="9446" max="9446" width="1.42578125" style="191" customWidth="1"/>
    <col min="9447" max="9447" width="15.42578125" style="191" customWidth="1"/>
    <col min="9448" max="9448" width="0.85546875" style="191" customWidth="1"/>
    <col min="9449" max="9449" width="16.42578125" style="191" customWidth="1"/>
    <col min="9450" max="9450" width="1.42578125" style="191" customWidth="1"/>
    <col min="9451" max="9451" width="16.42578125" style="191" customWidth="1"/>
    <col min="9452" max="9452" width="1.28515625" style="191" customWidth="1"/>
    <col min="9453" max="9453" width="15.7109375" style="191" customWidth="1"/>
    <col min="9454" max="9454" width="1.28515625" style="191" customWidth="1"/>
    <col min="9455" max="9455" width="14.140625" style="191" bestFit="1" customWidth="1"/>
    <col min="9456" max="9456" width="1" style="191" customWidth="1"/>
    <col min="9457" max="9457" width="16.140625" style="191" customWidth="1"/>
    <col min="9458" max="9458" width="10.140625" style="191"/>
    <col min="9459" max="9459" width="14.42578125" style="191" bestFit="1" customWidth="1"/>
    <col min="9460" max="9693" width="10.140625" style="191"/>
    <col min="9694" max="9694" width="3" style="191" customWidth="1"/>
    <col min="9695" max="9695" width="53" style="191" customWidth="1"/>
    <col min="9696" max="9696" width="0.7109375" style="191" customWidth="1"/>
    <col min="9697" max="9697" width="9.42578125" style="191" customWidth="1"/>
    <col min="9698" max="9698" width="0.7109375" style="191" customWidth="1"/>
    <col min="9699" max="9699" width="15.140625" style="191" customWidth="1"/>
    <col min="9700" max="9700" width="1.42578125" style="191" customWidth="1"/>
    <col min="9701" max="9701" width="18" style="191" customWidth="1"/>
    <col min="9702" max="9702" width="1.42578125" style="191" customWidth="1"/>
    <col min="9703" max="9703" width="15.42578125" style="191" customWidth="1"/>
    <col min="9704" max="9704" width="0.85546875" style="191" customWidth="1"/>
    <col min="9705" max="9705" width="16.42578125" style="191" customWidth="1"/>
    <col min="9706" max="9706" width="1.42578125" style="191" customWidth="1"/>
    <col min="9707" max="9707" width="16.42578125" style="191" customWidth="1"/>
    <col min="9708" max="9708" width="1.28515625" style="191" customWidth="1"/>
    <col min="9709" max="9709" width="15.7109375" style="191" customWidth="1"/>
    <col min="9710" max="9710" width="1.28515625" style="191" customWidth="1"/>
    <col min="9711" max="9711" width="14.140625" style="191" bestFit="1" customWidth="1"/>
    <col min="9712" max="9712" width="1" style="191" customWidth="1"/>
    <col min="9713" max="9713" width="16.140625" style="191" customWidth="1"/>
    <col min="9714" max="9714" width="10.140625" style="191"/>
    <col min="9715" max="9715" width="14.42578125" style="191" bestFit="1" customWidth="1"/>
    <col min="9716" max="9949" width="10.140625" style="191"/>
    <col min="9950" max="9950" width="3" style="191" customWidth="1"/>
    <col min="9951" max="9951" width="53" style="191" customWidth="1"/>
    <col min="9952" max="9952" width="0.7109375" style="191" customWidth="1"/>
    <col min="9953" max="9953" width="9.42578125" style="191" customWidth="1"/>
    <col min="9954" max="9954" width="0.7109375" style="191" customWidth="1"/>
    <col min="9955" max="9955" width="15.140625" style="191" customWidth="1"/>
    <col min="9956" max="9956" width="1.42578125" style="191" customWidth="1"/>
    <col min="9957" max="9957" width="18" style="191" customWidth="1"/>
    <col min="9958" max="9958" width="1.42578125" style="191" customWidth="1"/>
    <col min="9959" max="9959" width="15.42578125" style="191" customWidth="1"/>
    <col min="9960" max="9960" width="0.85546875" style="191" customWidth="1"/>
    <col min="9961" max="9961" width="16.42578125" style="191" customWidth="1"/>
    <col min="9962" max="9962" width="1.42578125" style="191" customWidth="1"/>
    <col min="9963" max="9963" width="16.42578125" style="191" customWidth="1"/>
    <col min="9964" max="9964" width="1.28515625" style="191" customWidth="1"/>
    <col min="9965" max="9965" width="15.7109375" style="191" customWidth="1"/>
    <col min="9966" max="9966" width="1.28515625" style="191" customWidth="1"/>
    <col min="9967" max="9967" width="14.140625" style="191" bestFit="1" customWidth="1"/>
    <col min="9968" max="9968" width="1" style="191" customWidth="1"/>
    <col min="9969" max="9969" width="16.140625" style="191" customWidth="1"/>
    <col min="9970" max="9970" width="10.140625" style="191"/>
    <col min="9971" max="9971" width="14.42578125" style="191" bestFit="1" customWidth="1"/>
    <col min="9972" max="10205" width="10.140625" style="191"/>
    <col min="10206" max="10206" width="3" style="191" customWidth="1"/>
    <col min="10207" max="10207" width="53" style="191" customWidth="1"/>
    <col min="10208" max="10208" width="0.7109375" style="191" customWidth="1"/>
    <col min="10209" max="10209" width="9.42578125" style="191" customWidth="1"/>
    <col min="10210" max="10210" width="0.7109375" style="191" customWidth="1"/>
    <col min="10211" max="10211" width="15.140625" style="191" customWidth="1"/>
    <col min="10212" max="10212" width="1.42578125" style="191" customWidth="1"/>
    <col min="10213" max="10213" width="18" style="191" customWidth="1"/>
    <col min="10214" max="10214" width="1.42578125" style="191" customWidth="1"/>
    <col min="10215" max="10215" width="15.42578125" style="191" customWidth="1"/>
    <col min="10216" max="10216" width="0.85546875" style="191" customWidth="1"/>
    <col min="10217" max="10217" width="16.42578125" style="191" customWidth="1"/>
    <col min="10218" max="10218" width="1.42578125" style="191" customWidth="1"/>
    <col min="10219" max="10219" width="16.42578125" style="191" customWidth="1"/>
    <col min="10220" max="10220" width="1.28515625" style="191" customWidth="1"/>
    <col min="10221" max="10221" width="15.7109375" style="191" customWidth="1"/>
    <col min="10222" max="10222" width="1.28515625" style="191" customWidth="1"/>
    <col min="10223" max="10223" width="14.140625" style="191" bestFit="1" customWidth="1"/>
    <col min="10224" max="10224" width="1" style="191" customWidth="1"/>
    <col min="10225" max="10225" width="16.140625" style="191" customWidth="1"/>
    <col min="10226" max="10226" width="10.140625" style="191"/>
    <col min="10227" max="10227" width="14.42578125" style="191" bestFit="1" customWidth="1"/>
    <col min="10228" max="10461" width="10.140625" style="191"/>
    <col min="10462" max="10462" width="3" style="191" customWidth="1"/>
    <col min="10463" max="10463" width="53" style="191" customWidth="1"/>
    <col min="10464" max="10464" width="0.7109375" style="191" customWidth="1"/>
    <col min="10465" max="10465" width="9.42578125" style="191" customWidth="1"/>
    <col min="10466" max="10466" width="0.7109375" style="191" customWidth="1"/>
    <col min="10467" max="10467" width="15.140625" style="191" customWidth="1"/>
    <col min="10468" max="10468" width="1.42578125" style="191" customWidth="1"/>
    <col min="10469" max="10469" width="18" style="191" customWidth="1"/>
    <col min="10470" max="10470" width="1.42578125" style="191" customWidth="1"/>
    <col min="10471" max="10471" width="15.42578125" style="191" customWidth="1"/>
    <col min="10472" max="10472" width="0.85546875" style="191" customWidth="1"/>
    <col min="10473" max="10473" width="16.42578125" style="191" customWidth="1"/>
    <col min="10474" max="10474" width="1.42578125" style="191" customWidth="1"/>
    <col min="10475" max="10475" width="16.42578125" style="191" customWidth="1"/>
    <col min="10476" max="10476" width="1.28515625" style="191" customWidth="1"/>
    <col min="10477" max="10477" width="15.7109375" style="191" customWidth="1"/>
    <col min="10478" max="10478" width="1.28515625" style="191" customWidth="1"/>
    <col min="10479" max="10479" width="14.140625" style="191" bestFit="1" customWidth="1"/>
    <col min="10480" max="10480" width="1" style="191" customWidth="1"/>
    <col min="10481" max="10481" width="16.140625" style="191" customWidth="1"/>
    <col min="10482" max="10482" width="10.140625" style="191"/>
    <col min="10483" max="10483" width="14.42578125" style="191" bestFit="1" customWidth="1"/>
    <col min="10484" max="10717" width="10.140625" style="191"/>
    <col min="10718" max="10718" width="3" style="191" customWidth="1"/>
    <col min="10719" max="10719" width="53" style="191" customWidth="1"/>
    <col min="10720" max="10720" width="0.7109375" style="191" customWidth="1"/>
    <col min="10721" max="10721" width="9.42578125" style="191" customWidth="1"/>
    <col min="10722" max="10722" width="0.7109375" style="191" customWidth="1"/>
    <col min="10723" max="10723" width="15.140625" style="191" customWidth="1"/>
    <col min="10724" max="10724" width="1.42578125" style="191" customWidth="1"/>
    <col min="10725" max="10725" width="18" style="191" customWidth="1"/>
    <col min="10726" max="10726" width="1.42578125" style="191" customWidth="1"/>
    <col min="10727" max="10727" width="15.42578125" style="191" customWidth="1"/>
    <col min="10728" max="10728" width="0.85546875" style="191" customWidth="1"/>
    <col min="10729" max="10729" width="16.42578125" style="191" customWidth="1"/>
    <col min="10730" max="10730" width="1.42578125" style="191" customWidth="1"/>
    <col min="10731" max="10731" width="16.42578125" style="191" customWidth="1"/>
    <col min="10732" max="10732" width="1.28515625" style="191" customWidth="1"/>
    <col min="10733" max="10733" width="15.7109375" style="191" customWidth="1"/>
    <col min="10734" max="10734" width="1.28515625" style="191" customWidth="1"/>
    <col min="10735" max="10735" width="14.140625" style="191" bestFit="1" customWidth="1"/>
    <col min="10736" max="10736" width="1" style="191" customWidth="1"/>
    <col min="10737" max="10737" width="16.140625" style="191" customWidth="1"/>
    <col min="10738" max="10738" width="10.140625" style="191"/>
    <col min="10739" max="10739" width="14.42578125" style="191" bestFit="1" customWidth="1"/>
    <col min="10740" max="10973" width="10.140625" style="191"/>
    <col min="10974" max="10974" width="3" style="191" customWidth="1"/>
    <col min="10975" max="10975" width="53" style="191" customWidth="1"/>
    <col min="10976" max="10976" width="0.7109375" style="191" customWidth="1"/>
    <col min="10977" max="10977" width="9.42578125" style="191" customWidth="1"/>
    <col min="10978" max="10978" width="0.7109375" style="191" customWidth="1"/>
    <col min="10979" max="10979" width="15.140625" style="191" customWidth="1"/>
    <col min="10980" max="10980" width="1.42578125" style="191" customWidth="1"/>
    <col min="10981" max="10981" width="18" style="191" customWidth="1"/>
    <col min="10982" max="10982" width="1.42578125" style="191" customWidth="1"/>
    <col min="10983" max="10983" width="15.42578125" style="191" customWidth="1"/>
    <col min="10984" max="10984" width="0.85546875" style="191" customWidth="1"/>
    <col min="10985" max="10985" width="16.42578125" style="191" customWidth="1"/>
    <col min="10986" max="10986" width="1.42578125" style="191" customWidth="1"/>
    <col min="10987" max="10987" width="16.42578125" style="191" customWidth="1"/>
    <col min="10988" max="10988" width="1.28515625" style="191" customWidth="1"/>
    <col min="10989" max="10989" width="15.7109375" style="191" customWidth="1"/>
    <col min="10990" max="10990" width="1.28515625" style="191" customWidth="1"/>
    <col min="10991" max="10991" width="14.140625" style="191" bestFit="1" customWidth="1"/>
    <col min="10992" max="10992" width="1" style="191" customWidth="1"/>
    <col min="10993" max="10993" width="16.140625" style="191" customWidth="1"/>
    <col min="10994" max="10994" width="10.140625" style="191"/>
    <col min="10995" max="10995" width="14.42578125" style="191" bestFit="1" customWidth="1"/>
    <col min="10996" max="11229" width="10.140625" style="191"/>
    <col min="11230" max="11230" width="3" style="191" customWidth="1"/>
    <col min="11231" max="11231" width="53" style="191" customWidth="1"/>
    <col min="11232" max="11232" width="0.7109375" style="191" customWidth="1"/>
    <col min="11233" max="11233" width="9.42578125" style="191" customWidth="1"/>
    <col min="11234" max="11234" width="0.7109375" style="191" customWidth="1"/>
    <col min="11235" max="11235" width="15.140625" style="191" customWidth="1"/>
    <col min="11236" max="11236" width="1.42578125" style="191" customWidth="1"/>
    <col min="11237" max="11237" width="18" style="191" customWidth="1"/>
    <col min="11238" max="11238" width="1.42578125" style="191" customWidth="1"/>
    <col min="11239" max="11239" width="15.42578125" style="191" customWidth="1"/>
    <col min="11240" max="11240" width="0.85546875" style="191" customWidth="1"/>
    <col min="11241" max="11241" width="16.42578125" style="191" customWidth="1"/>
    <col min="11242" max="11242" width="1.42578125" style="191" customWidth="1"/>
    <col min="11243" max="11243" width="16.42578125" style="191" customWidth="1"/>
    <col min="11244" max="11244" width="1.28515625" style="191" customWidth="1"/>
    <col min="11245" max="11245" width="15.7109375" style="191" customWidth="1"/>
    <col min="11246" max="11246" width="1.28515625" style="191" customWidth="1"/>
    <col min="11247" max="11247" width="14.140625" style="191" bestFit="1" customWidth="1"/>
    <col min="11248" max="11248" width="1" style="191" customWidth="1"/>
    <col min="11249" max="11249" width="16.140625" style="191" customWidth="1"/>
    <col min="11250" max="11250" width="10.140625" style="191"/>
    <col min="11251" max="11251" width="14.42578125" style="191" bestFit="1" customWidth="1"/>
    <col min="11252" max="11485" width="10.140625" style="191"/>
    <col min="11486" max="11486" width="3" style="191" customWidth="1"/>
    <col min="11487" max="11487" width="53" style="191" customWidth="1"/>
    <col min="11488" max="11488" width="0.7109375" style="191" customWidth="1"/>
    <col min="11489" max="11489" width="9.42578125" style="191" customWidth="1"/>
    <col min="11490" max="11490" width="0.7109375" style="191" customWidth="1"/>
    <col min="11491" max="11491" width="15.140625" style="191" customWidth="1"/>
    <col min="11492" max="11492" width="1.42578125" style="191" customWidth="1"/>
    <col min="11493" max="11493" width="18" style="191" customWidth="1"/>
    <col min="11494" max="11494" width="1.42578125" style="191" customWidth="1"/>
    <col min="11495" max="11495" width="15.42578125" style="191" customWidth="1"/>
    <col min="11496" max="11496" width="0.85546875" style="191" customWidth="1"/>
    <col min="11497" max="11497" width="16.42578125" style="191" customWidth="1"/>
    <col min="11498" max="11498" width="1.42578125" style="191" customWidth="1"/>
    <col min="11499" max="11499" width="16.42578125" style="191" customWidth="1"/>
    <col min="11500" max="11500" width="1.28515625" style="191" customWidth="1"/>
    <col min="11501" max="11501" width="15.7109375" style="191" customWidth="1"/>
    <col min="11502" max="11502" width="1.28515625" style="191" customWidth="1"/>
    <col min="11503" max="11503" width="14.140625" style="191" bestFit="1" customWidth="1"/>
    <col min="11504" max="11504" width="1" style="191" customWidth="1"/>
    <col min="11505" max="11505" width="16.140625" style="191" customWidth="1"/>
    <col min="11506" max="11506" width="10.140625" style="191"/>
    <col min="11507" max="11507" width="14.42578125" style="191" bestFit="1" customWidth="1"/>
    <col min="11508" max="11741" width="10.140625" style="191"/>
    <col min="11742" max="11742" width="3" style="191" customWidth="1"/>
    <col min="11743" max="11743" width="53" style="191" customWidth="1"/>
    <col min="11744" max="11744" width="0.7109375" style="191" customWidth="1"/>
    <col min="11745" max="11745" width="9.42578125" style="191" customWidth="1"/>
    <col min="11746" max="11746" width="0.7109375" style="191" customWidth="1"/>
    <col min="11747" max="11747" width="15.140625" style="191" customWidth="1"/>
    <col min="11748" max="11748" width="1.42578125" style="191" customWidth="1"/>
    <col min="11749" max="11749" width="18" style="191" customWidth="1"/>
    <col min="11750" max="11750" width="1.42578125" style="191" customWidth="1"/>
    <col min="11751" max="11751" width="15.42578125" style="191" customWidth="1"/>
    <col min="11752" max="11752" width="0.85546875" style="191" customWidth="1"/>
    <col min="11753" max="11753" width="16.42578125" style="191" customWidth="1"/>
    <col min="11754" max="11754" width="1.42578125" style="191" customWidth="1"/>
    <col min="11755" max="11755" width="16.42578125" style="191" customWidth="1"/>
    <col min="11756" max="11756" width="1.28515625" style="191" customWidth="1"/>
    <col min="11757" max="11757" width="15.7109375" style="191" customWidth="1"/>
    <col min="11758" max="11758" width="1.28515625" style="191" customWidth="1"/>
    <col min="11759" max="11759" width="14.140625" style="191" bestFit="1" customWidth="1"/>
    <col min="11760" max="11760" width="1" style="191" customWidth="1"/>
    <col min="11761" max="11761" width="16.140625" style="191" customWidth="1"/>
    <col min="11762" max="11762" width="10.140625" style="191"/>
    <col min="11763" max="11763" width="14.42578125" style="191" bestFit="1" customWidth="1"/>
    <col min="11764" max="11997" width="10.140625" style="191"/>
    <col min="11998" max="11998" width="3" style="191" customWidth="1"/>
    <col min="11999" max="11999" width="53" style="191" customWidth="1"/>
    <col min="12000" max="12000" width="0.7109375" style="191" customWidth="1"/>
    <col min="12001" max="12001" width="9.42578125" style="191" customWidth="1"/>
    <col min="12002" max="12002" width="0.7109375" style="191" customWidth="1"/>
    <col min="12003" max="12003" width="15.140625" style="191" customWidth="1"/>
    <col min="12004" max="12004" width="1.42578125" style="191" customWidth="1"/>
    <col min="12005" max="12005" width="18" style="191" customWidth="1"/>
    <col min="12006" max="12006" width="1.42578125" style="191" customWidth="1"/>
    <col min="12007" max="12007" width="15.42578125" style="191" customWidth="1"/>
    <col min="12008" max="12008" width="0.85546875" style="191" customWidth="1"/>
    <col min="12009" max="12009" width="16.42578125" style="191" customWidth="1"/>
    <col min="12010" max="12010" width="1.42578125" style="191" customWidth="1"/>
    <col min="12011" max="12011" width="16.42578125" style="191" customWidth="1"/>
    <col min="12012" max="12012" width="1.28515625" style="191" customWidth="1"/>
    <col min="12013" max="12013" width="15.7109375" style="191" customWidth="1"/>
    <col min="12014" max="12014" width="1.28515625" style="191" customWidth="1"/>
    <col min="12015" max="12015" width="14.140625" style="191" bestFit="1" customWidth="1"/>
    <col min="12016" max="12016" width="1" style="191" customWidth="1"/>
    <col min="12017" max="12017" width="16.140625" style="191" customWidth="1"/>
    <col min="12018" max="12018" width="10.140625" style="191"/>
    <col min="12019" max="12019" width="14.42578125" style="191" bestFit="1" customWidth="1"/>
    <col min="12020" max="12253" width="10.140625" style="191"/>
    <col min="12254" max="12254" width="3" style="191" customWidth="1"/>
    <col min="12255" max="12255" width="53" style="191" customWidth="1"/>
    <col min="12256" max="12256" width="0.7109375" style="191" customWidth="1"/>
    <col min="12257" max="12257" width="9.42578125" style="191" customWidth="1"/>
    <col min="12258" max="12258" width="0.7109375" style="191" customWidth="1"/>
    <col min="12259" max="12259" width="15.140625" style="191" customWidth="1"/>
    <col min="12260" max="12260" width="1.42578125" style="191" customWidth="1"/>
    <col min="12261" max="12261" width="18" style="191" customWidth="1"/>
    <col min="12262" max="12262" width="1.42578125" style="191" customWidth="1"/>
    <col min="12263" max="12263" width="15.42578125" style="191" customWidth="1"/>
    <col min="12264" max="12264" width="0.85546875" style="191" customWidth="1"/>
    <col min="12265" max="12265" width="16.42578125" style="191" customWidth="1"/>
    <col min="12266" max="12266" width="1.42578125" style="191" customWidth="1"/>
    <col min="12267" max="12267" width="16.42578125" style="191" customWidth="1"/>
    <col min="12268" max="12268" width="1.28515625" style="191" customWidth="1"/>
    <col min="12269" max="12269" width="15.7109375" style="191" customWidth="1"/>
    <col min="12270" max="12270" width="1.28515625" style="191" customWidth="1"/>
    <col min="12271" max="12271" width="14.140625" style="191" bestFit="1" customWidth="1"/>
    <col min="12272" max="12272" width="1" style="191" customWidth="1"/>
    <col min="12273" max="12273" width="16.140625" style="191" customWidth="1"/>
    <col min="12274" max="12274" width="10.140625" style="191"/>
    <col min="12275" max="12275" width="14.42578125" style="191" bestFit="1" customWidth="1"/>
    <col min="12276" max="12509" width="10.140625" style="191"/>
    <col min="12510" max="12510" width="3" style="191" customWidth="1"/>
    <col min="12511" max="12511" width="53" style="191" customWidth="1"/>
    <col min="12512" max="12512" width="0.7109375" style="191" customWidth="1"/>
    <col min="12513" max="12513" width="9.42578125" style="191" customWidth="1"/>
    <col min="12514" max="12514" width="0.7109375" style="191" customWidth="1"/>
    <col min="12515" max="12515" width="15.140625" style="191" customWidth="1"/>
    <col min="12516" max="12516" width="1.42578125" style="191" customWidth="1"/>
    <col min="12517" max="12517" width="18" style="191" customWidth="1"/>
    <col min="12518" max="12518" width="1.42578125" style="191" customWidth="1"/>
    <col min="12519" max="12519" width="15.42578125" style="191" customWidth="1"/>
    <col min="12520" max="12520" width="0.85546875" style="191" customWidth="1"/>
    <col min="12521" max="12521" width="16.42578125" style="191" customWidth="1"/>
    <col min="12522" max="12522" width="1.42578125" style="191" customWidth="1"/>
    <col min="12523" max="12523" width="16.42578125" style="191" customWidth="1"/>
    <col min="12524" max="12524" width="1.28515625" style="191" customWidth="1"/>
    <col min="12525" max="12525" width="15.7109375" style="191" customWidth="1"/>
    <col min="12526" max="12526" width="1.28515625" style="191" customWidth="1"/>
    <col min="12527" max="12527" width="14.140625" style="191" bestFit="1" customWidth="1"/>
    <col min="12528" max="12528" width="1" style="191" customWidth="1"/>
    <col min="12529" max="12529" width="16.140625" style="191" customWidth="1"/>
    <col min="12530" max="12530" width="10.140625" style="191"/>
    <col min="12531" max="12531" width="14.42578125" style="191" bestFit="1" customWidth="1"/>
    <col min="12532" max="12765" width="10.140625" style="191"/>
    <col min="12766" max="12766" width="3" style="191" customWidth="1"/>
    <col min="12767" max="12767" width="53" style="191" customWidth="1"/>
    <col min="12768" max="12768" width="0.7109375" style="191" customWidth="1"/>
    <col min="12769" max="12769" width="9.42578125" style="191" customWidth="1"/>
    <col min="12770" max="12770" width="0.7109375" style="191" customWidth="1"/>
    <col min="12771" max="12771" width="15.140625" style="191" customWidth="1"/>
    <col min="12772" max="12772" width="1.42578125" style="191" customWidth="1"/>
    <col min="12773" max="12773" width="18" style="191" customWidth="1"/>
    <col min="12774" max="12774" width="1.42578125" style="191" customWidth="1"/>
    <col min="12775" max="12775" width="15.42578125" style="191" customWidth="1"/>
    <col min="12776" max="12776" width="0.85546875" style="191" customWidth="1"/>
    <col min="12777" max="12777" width="16.42578125" style="191" customWidth="1"/>
    <col min="12778" max="12778" width="1.42578125" style="191" customWidth="1"/>
    <col min="12779" max="12779" width="16.42578125" style="191" customWidth="1"/>
    <col min="12780" max="12780" width="1.28515625" style="191" customWidth="1"/>
    <col min="12781" max="12781" width="15.7109375" style="191" customWidth="1"/>
    <col min="12782" max="12782" width="1.28515625" style="191" customWidth="1"/>
    <col min="12783" max="12783" width="14.140625" style="191" bestFit="1" customWidth="1"/>
    <col min="12784" max="12784" width="1" style="191" customWidth="1"/>
    <col min="12785" max="12785" width="16.140625" style="191" customWidth="1"/>
    <col min="12786" max="12786" width="10.140625" style="191"/>
    <col min="12787" max="12787" width="14.42578125" style="191" bestFit="1" customWidth="1"/>
    <col min="12788" max="13021" width="10.140625" style="191"/>
    <col min="13022" max="13022" width="3" style="191" customWidth="1"/>
    <col min="13023" max="13023" width="53" style="191" customWidth="1"/>
    <col min="13024" max="13024" width="0.7109375" style="191" customWidth="1"/>
    <col min="13025" max="13025" width="9.42578125" style="191" customWidth="1"/>
    <col min="13026" max="13026" width="0.7109375" style="191" customWidth="1"/>
    <col min="13027" max="13027" width="15.140625" style="191" customWidth="1"/>
    <col min="13028" max="13028" width="1.42578125" style="191" customWidth="1"/>
    <col min="13029" max="13029" width="18" style="191" customWidth="1"/>
    <col min="13030" max="13030" width="1.42578125" style="191" customWidth="1"/>
    <col min="13031" max="13031" width="15.42578125" style="191" customWidth="1"/>
    <col min="13032" max="13032" width="0.85546875" style="191" customWidth="1"/>
    <col min="13033" max="13033" width="16.42578125" style="191" customWidth="1"/>
    <col min="13034" max="13034" width="1.42578125" style="191" customWidth="1"/>
    <col min="13035" max="13035" width="16.42578125" style="191" customWidth="1"/>
    <col min="13036" max="13036" width="1.28515625" style="191" customWidth="1"/>
    <col min="13037" max="13037" width="15.7109375" style="191" customWidth="1"/>
    <col min="13038" max="13038" width="1.28515625" style="191" customWidth="1"/>
    <col min="13039" max="13039" width="14.140625" style="191" bestFit="1" customWidth="1"/>
    <col min="13040" max="13040" width="1" style="191" customWidth="1"/>
    <col min="13041" max="13041" width="16.140625" style="191" customWidth="1"/>
    <col min="13042" max="13042" width="10.140625" style="191"/>
    <col min="13043" max="13043" width="14.42578125" style="191" bestFit="1" customWidth="1"/>
    <col min="13044" max="13277" width="10.140625" style="191"/>
    <col min="13278" max="13278" width="3" style="191" customWidth="1"/>
    <col min="13279" max="13279" width="53" style="191" customWidth="1"/>
    <col min="13280" max="13280" width="0.7109375" style="191" customWidth="1"/>
    <col min="13281" max="13281" width="9.42578125" style="191" customWidth="1"/>
    <col min="13282" max="13282" width="0.7109375" style="191" customWidth="1"/>
    <col min="13283" max="13283" width="15.140625" style="191" customWidth="1"/>
    <col min="13284" max="13284" width="1.42578125" style="191" customWidth="1"/>
    <col min="13285" max="13285" width="18" style="191" customWidth="1"/>
    <col min="13286" max="13286" width="1.42578125" style="191" customWidth="1"/>
    <col min="13287" max="13287" width="15.42578125" style="191" customWidth="1"/>
    <col min="13288" max="13288" width="0.85546875" style="191" customWidth="1"/>
    <col min="13289" max="13289" width="16.42578125" style="191" customWidth="1"/>
    <col min="13290" max="13290" width="1.42578125" style="191" customWidth="1"/>
    <col min="13291" max="13291" width="16.42578125" style="191" customWidth="1"/>
    <col min="13292" max="13292" width="1.28515625" style="191" customWidth="1"/>
    <col min="13293" max="13293" width="15.7109375" style="191" customWidth="1"/>
    <col min="13294" max="13294" width="1.28515625" style="191" customWidth="1"/>
    <col min="13295" max="13295" width="14.140625" style="191" bestFit="1" customWidth="1"/>
    <col min="13296" max="13296" width="1" style="191" customWidth="1"/>
    <col min="13297" max="13297" width="16.140625" style="191" customWidth="1"/>
    <col min="13298" max="13298" width="10.140625" style="191"/>
    <col min="13299" max="13299" width="14.42578125" style="191" bestFit="1" customWidth="1"/>
    <col min="13300" max="13533" width="10.140625" style="191"/>
    <col min="13534" max="13534" width="3" style="191" customWidth="1"/>
    <col min="13535" max="13535" width="53" style="191" customWidth="1"/>
    <col min="13536" max="13536" width="0.7109375" style="191" customWidth="1"/>
    <col min="13537" max="13537" width="9.42578125" style="191" customWidth="1"/>
    <col min="13538" max="13538" width="0.7109375" style="191" customWidth="1"/>
    <col min="13539" max="13539" width="15.140625" style="191" customWidth="1"/>
    <col min="13540" max="13540" width="1.42578125" style="191" customWidth="1"/>
    <col min="13541" max="13541" width="18" style="191" customWidth="1"/>
    <col min="13542" max="13542" width="1.42578125" style="191" customWidth="1"/>
    <col min="13543" max="13543" width="15.42578125" style="191" customWidth="1"/>
    <col min="13544" max="13544" width="0.85546875" style="191" customWidth="1"/>
    <col min="13545" max="13545" width="16.42578125" style="191" customWidth="1"/>
    <col min="13546" max="13546" width="1.42578125" style="191" customWidth="1"/>
    <col min="13547" max="13547" width="16.42578125" style="191" customWidth="1"/>
    <col min="13548" max="13548" width="1.28515625" style="191" customWidth="1"/>
    <col min="13549" max="13549" width="15.7109375" style="191" customWidth="1"/>
    <col min="13550" max="13550" width="1.28515625" style="191" customWidth="1"/>
    <col min="13551" max="13551" width="14.140625" style="191" bestFit="1" customWidth="1"/>
    <col min="13552" max="13552" width="1" style="191" customWidth="1"/>
    <col min="13553" max="13553" width="16.140625" style="191" customWidth="1"/>
    <col min="13554" max="13554" width="10.140625" style="191"/>
    <col min="13555" max="13555" width="14.42578125" style="191" bestFit="1" customWidth="1"/>
    <col min="13556" max="13789" width="10.140625" style="191"/>
    <col min="13790" max="13790" width="3" style="191" customWidth="1"/>
    <col min="13791" max="13791" width="53" style="191" customWidth="1"/>
    <col min="13792" max="13792" width="0.7109375" style="191" customWidth="1"/>
    <col min="13793" max="13793" width="9.42578125" style="191" customWidth="1"/>
    <col min="13794" max="13794" width="0.7109375" style="191" customWidth="1"/>
    <col min="13795" max="13795" width="15.140625" style="191" customWidth="1"/>
    <col min="13796" max="13796" width="1.42578125" style="191" customWidth="1"/>
    <col min="13797" max="13797" width="18" style="191" customWidth="1"/>
    <col min="13798" max="13798" width="1.42578125" style="191" customWidth="1"/>
    <col min="13799" max="13799" width="15.42578125" style="191" customWidth="1"/>
    <col min="13800" max="13800" width="0.85546875" style="191" customWidth="1"/>
    <col min="13801" max="13801" width="16.42578125" style="191" customWidth="1"/>
    <col min="13802" max="13802" width="1.42578125" style="191" customWidth="1"/>
    <col min="13803" max="13803" width="16.42578125" style="191" customWidth="1"/>
    <col min="13804" max="13804" width="1.28515625" style="191" customWidth="1"/>
    <col min="13805" max="13805" width="15.7109375" style="191" customWidth="1"/>
    <col min="13806" max="13806" width="1.28515625" style="191" customWidth="1"/>
    <col min="13807" max="13807" width="14.140625" style="191" bestFit="1" customWidth="1"/>
    <col min="13808" max="13808" width="1" style="191" customWidth="1"/>
    <col min="13809" max="13809" width="16.140625" style="191" customWidth="1"/>
    <col min="13810" max="13810" width="10.140625" style="191"/>
    <col min="13811" max="13811" width="14.42578125" style="191" bestFit="1" customWidth="1"/>
    <col min="13812" max="14045" width="10.140625" style="191"/>
    <col min="14046" max="14046" width="3" style="191" customWidth="1"/>
    <col min="14047" max="14047" width="53" style="191" customWidth="1"/>
    <col min="14048" max="14048" width="0.7109375" style="191" customWidth="1"/>
    <col min="14049" max="14049" width="9.42578125" style="191" customWidth="1"/>
    <col min="14050" max="14050" width="0.7109375" style="191" customWidth="1"/>
    <col min="14051" max="14051" width="15.140625" style="191" customWidth="1"/>
    <col min="14052" max="14052" width="1.42578125" style="191" customWidth="1"/>
    <col min="14053" max="14053" width="18" style="191" customWidth="1"/>
    <col min="14054" max="14054" width="1.42578125" style="191" customWidth="1"/>
    <col min="14055" max="14055" width="15.42578125" style="191" customWidth="1"/>
    <col min="14056" max="14056" width="0.85546875" style="191" customWidth="1"/>
    <col min="14057" max="14057" width="16.42578125" style="191" customWidth="1"/>
    <col min="14058" max="14058" width="1.42578125" style="191" customWidth="1"/>
    <col min="14059" max="14059" width="16.42578125" style="191" customWidth="1"/>
    <col min="14060" max="14060" width="1.28515625" style="191" customWidth="1"/>
    <col min="14061" max="14061" width="15.7109375" style="191" customWidth="1"/>
    <col min="14062" max="14062" width="1.28515625" style="191" customWidth="1"/>
    <col min="14063" max="14063" width="14.140625" style="191" bestFit="1" customWidth="1"/>
    <col min="14064" max="14064" width="1" style="191" customWidth="1"/>
    <col min="14065" max="14065" width="16.140625" style="191" customWidth="1"/>
    <col min="14066" max="14066" width="10.140625" style="191"/>
    <col min="14067" max="14067" width="14.42578125" style="191" bestFit="1" customWidth="1"/>
    <col min="14068" max="14301" width="10.140625" style="191"/>
    <col min="14302" max="14302" width="3" style="191" customWidth="1"/>
    <col min="14303" max="14303" width="53" style="191" customWidth="1"/>
    <col min="14304" max="14304" width="0.7109375" style="191" customWidth="1"/>
    <col min="14305" max="14305" width="9.42578125" style="191" customWidth="1"/>
    <col min="14306" max="14306" width="0.7109375" style="191" customWidth="1"/>
    <col min="14307" max="14307" width="15.140625" style="191" customWidth="1"/>
    <col min="14308" max="14308" width="1.42578125" style="191" customWidth="1"/>
    <col min="14309" max="14309" width="18" style="191" customWidth="1"/>
    <col min="14310" max="14310" width="1.42578125" style="191" customWidth="1"/>
    <col min="14311" max="14311" width="15.42578125" style="191" customWidth="1"/>
    <col min="14312" max="14312" width="0.85546875" style="191" customWidth="1"/>
    <col min="14313" max="14313" width="16.42578125" style="191" customWidth="1"/>
    <col min="14314" max="14314" width="1.42578125" style="191" customWidth="1"/>
    <col min="14315" max="14315" width="16.42578125" style="191" customWidth="1"/>
    <col min="14316" max="14316" width="1.28515625" style="191" customWidth="1"/>
    <col min="14317" max="14317" width="15.7109375" style="191" customWidth="1"/>
    <col min="14318" max="14318" width="1.28515625" style="191" customWidth="1"/>
    <col min="14319" max="14319" width="14.140625" style="191" bestFit="1" customWidth="1"/>
    <col min="14320" max="14320" width="1" style="191" customWidth="1"/>
    <col min="14321" max="14321" width="16.140625" style="191" customWidth="1"/>
    <col min="14322" max="14322" width="10.140625" style="191"/>
    <col min="14323" max="14323" width="14.42578125" style="191" bestFit="1" customWidth="1"/>
    <col min="14324" max="14557" width="10.140625" style="191"/>
    <col min="14558" max="14558" width="3" style="191" customWidth="1"/>
    <col min="14559" max="14559" width="53" style="191" customWidth="1"/>
    <col min="14560" max="14560" width="0.7109375" style="191" customWidth="1"/>
    <col min="14561" max="14561" width="9.42578125" style="191" customWidth="1"/>
    <col min="14562" max="14562" width="0.7109375" style="191" customWidth="1"/>
    <col min="14563" max="14563" width="15.140625" style="191" customWidth="1"/>
    <col min="14564" max="14564" width="1.42578125" style="191" customWidth="1"/>
    <col min="14565" max="14565" width="18" style="191" customWidth="1"/>
    <col min="14566" max="14566" width="1.42578125" style="191" customWidth="1"/>
    <col min="14567" max="14567" width="15.42578125" style="191" customWidth="1"/>
    <col min="14568" max="14568" width="0.85546875" style="191" customWidth="1"/>
    <col min="14569" max="14569" width="16.42578125" style="191" customWidth="1"/>
    <col min="14570" max="14570" width="1.42578125" style="191" customWidth="1"/>
    <col min="14571" max="14571" width="16.42578125" style="191" customWidth="1"/>
    <col min="14572" max="14572" width="1.28515625" style="191" customWidth="1"/>
    <col min="14573" max="14573" width="15.7109375" style="191" customWidth="1"/>
    <col min="14574" max="14574" width="1.28515625" style="191" customWidth="1"/>
    <col min="14575" max="14575" width="14.140625" style="191" bestFit="1" customWidth="1"/>
    <col min="14576" max="14576" width="1" style="191" customWidth="1"/>
    <col min="14577" max="14577" width="16.140625" style="191" customWidth="1"/>
    <col min="14578" max="14578" width="10.140625" style="191"/>
    <col min="14579" max="14579" width="14.42578125" style="191" bestFit="1" customWidth="1"/>
    <col min="14580" max="14813" width="10.140625" style="191"/>
    <col min="14814" max="14814" width="3" style="191" customWidth="1"/>
    <col min="14815" max="14815" width="53" style="191" customWidth="1"/>
    <col min="14816" max="14816" width="0.7109375" style="191" customWidth="1"/>
    <col min="14817" max="14817" width="9.42578125" style="191" customWidth="1"/>
    <col min="14818" max="14818" width="0.7109375" style="191" customWidth="1"/>
    <col min="14819" max="14819" width="15.140625" style="191" customWidth="1"/>
    <col min="14820" max="14820" width="1.42578125" style="191" customWidth="1"/>
    <col min="14821" max="14821" width="18" style="191" customWidth="1"/>
    <col min="14822" max="14822" width="1.42578125" style="191" customWidth="1"/>
    <col min="14823" max="14823" width="15.42578125" style="191" customWidth="1"/>
    <col min="14824" max="14824" width="0.85546875" style="191" customWidth="1"/>
    <col min="14825" max="14825" width="16.42578125" style="191" customWidth="1"/>
    <col min="14826" max="14826" width="1.42578125" style="191" customWidth="1"/>
    <col min="14827" max="14827" width="16.42578125" style="191" customWidth="1"/>
    <col min="14828" max="14828" width="1.28515625" style="191" customWidth="1"/>
    <col min="14829" max="14829" width="15.7109375" style="191" customWidth="1"/>
    <col min="14830" max="14830" width="1.28515625" style="191" customWidth="1"/>
    <col min="14831" max="14831" width="14.140625" style="191" bestFit="1" customWidth="1"/>
    <col min="14832" max="14832" width="1" style="191" customWidth="1"/>
    <col min="14833" max="14833" width="16.140625" style="191" customWidth="1"/>
    <col min="14834" max="14834" width="10.140625" style="191"/>
    <col min="14835" max="14835" width="14.42578125" style="191" bestFit="1" customWidth="1"/>
    <col min="14836" max="15069" width="10.140625" style="191"/>
    <col min="15070" max="15070" width="3" style="191" customWidth="1"/>
    <col min="15071" max="15071" width="53" style="191" customWidth="1"/>
    <col min="15072" max="15072" width="0.7109375" style="191" customWidth="1"/>
    <col min="15073" max="15073" width="9.42578125" style="191" customWidth="1"/>
    <col min="15074" max="15074" width="0.7109375" style="191" customWidth="1"/>
    <col min="15075" max="15075" width="15.140625" style="191" customWidth="1"/>
    <col min="15076" max="15076" width="1.42578125" style="191" customWidth="1"/>
    <col min="15077" max="15077" width="18" style="191" customWidth="1"/>
    <col min="15078" max="15078" width="1.42578125" style="191" customWidth="1"/>
    <col min="15079" max="15079" width="15.42578125" style="191" customWidth="1"/>
    <col min="15080" max="15080" width="0.85546875" style="191" customWidth="1"/>
    <col min="15081" max="15081" width="16.42578125" style="191" customWidth="1"/>
    <col min="15082" max="15082" width="1.42578125" style="191" customWidth="1"/>
    <col min="15083" max="15083" width="16.42578125" style="191" customWidth="1"/>
    <col min="15084" max="15084" width="1.28515625" style="191" customWidth="1"/>
    <col min="15085" max="15085" width="15.7109375" style="191" customWidth="1"/>
    <col min="15086" max="15086" width="1.28515625" style="191" customWidth="1"/>
    <col min="15087" max="15087" width="14.140625" style="191" bestFit="1" customWidth="1"/>
    <col min="15088" max="15088" width="1" style="191" customWidth="1"/>
    <col min="15089" max="15089" width="16.140625" style="191" customWidth="1"/>
    <col min="15090" max="15090" width="10.140625" style="191"/>
    <col min="15091" max="15091" width="14.42578125" style="191" bestFit="1" customWidth="1"/>
    <col min="15092" max="15325" width="10.140625" style="191"/>
    <col min="15326" max="15326" width="3" style="191" customWidth="1"/>
    <col min="15327" max="15327" width="53" style="191" customWidth="1"/>
    <col min="15328" max="15328" width="0.7109375" style="191" customWidth="1"/>
    <col min="15329" max="15329" width="9.42578125" style="191" customWidth="1"/>
    <col min="15330" max="15330" width="0.7109375" style="191" customWidth="1"/>
    <col min="15331" max="15331" width="15.140625" style="191" customWidth="1"/>
    <col min="15332" max="15332" width="1.42578125" style="191" customWidth="1"/>
    <col min="15333" max="15333" width="18" style="191" customWidth="1"/>
    <col min="15334" max="15334" width="1.42578125" style="191" customWidth="1"/>
    <col min="15335" max="15335" width="15.42578125" style="191" customWidth="1"/>
    <col min="15336" max="15336" width="0.85546875" style="191" customWidth="1"/>
    <col min="15337" max="15337" width="16.42578125" style="191" customWidth="1"/>
    <col min="15338" max="15338" width="1.42578125" style="191" customWidth="1"/>
    <col min="15339" max="15339" width="16.42578125" style="191" customWidth="1"/>
    <col min="15340" max="15340" width="1.28515625" style="191" customWidth="1"/>
    <col min="15341" max="15341" width="15.7109375" style="191" customWidth="1"/>
    <col min="15342" max="15342" width="1.28515625" style="191" customWidth="1"/>
    <col min="15343" max="15343" width="14.140625" style="191" bestFit="1" customWidth="1"/>
    <col min="15344" max="15344" width="1" style="191" customWidth="1"/>
    <col min="15345" max="15345" width="16.140625" style="191" customWidth="1"/>
    <col min="15346" max="15346" width="10.140625" style="191"/>
    <col min="15347" max="15347" width="14.42578125" style="191" bestFit="1" customWidth="1"/>
    <col min="15348" max="15581" width="10.140625" style="191"/>
    <col min="15582" max="15582" width="3" style="191" customWidth="1"/>
    <col min="15583" max="15583" width="53" style="191" customWidth="1"/>
    <col min="15584" max="15584" width="0.7109375" style="191" customWidth="1"/>
    <col min="15585" max="15585" width="9.42578125" style="191" customWidth="1"/>
    <col min="15586" max="15586" width="0.7109375" style="191" customWidth="1"/>
    <col min="15587" max="15587" width="15.140625" style="191" customWidth="1"/>
    <col min="15588" max="15588" width="1.42578125" style="191" customWidth="1"/>
    <col min="15589" max="15589" width="18" style="191" customWidth="1"/>
    <col min="15590" max="15590" width="1.42578125" style="191" customWidth="1"/>
    <col min="15591" max="15591" width="15.42578125" style="191" customWidth="1"/>
    <col min="15592" max="15592" width="0.85546875" style="191" customWidth="1"/>
    <col min="15593" max="15593" width="16.42578125" style="191" customWidth="1"/>
    <col min="15594" max="15594" width="1.42578125" style="191" customWidth="1"/>
    <col min="15595" max="15595" width="16.42578125" style="191" customWidth="1"/>
    <col min="15596" max="15596" width="1.28515625" style="191" customWidth="1"/>
    <col min="15597" max="15597" width="15.7109375" style="191" customWidth="1"/>
    <col min="15598" max="15598" width="1.28515625" style="191" customWidth="1"/>
    <col min="15599" max="15599" width="14.140625" style="191" bestFit="1" customWidth="1"/>
    <col min="15600" max="15600" width="1" style="191" customWidth="1"/>
    <col min="15601" max="15601" width="16.140625" style="191" customWidth="1"/>
    <col min="15602" max="15602" width="10.140625" style="191"/>
    <col min="15603" max="15603" width="14.42578125" style="191" bestFit="1" customWidth="1"/>
    <col min="15604" max="15837" width="10.140625" style="191"/>
    <col min="15838" max="15838" width="3" style="191" customWidth="1"/>
    <col min="15839" max="15839" width="53" style="191" customWidth="1"/>
    <col min="15840" max="15840" width="0.7109375" style="191" customWidth="1"/>
    <col min="15841" max="15841" width="9.42578125" style="191" customWidth="1"/>
    <col min="15842" max="15842" width="0.7109375" style="191" customWidth="1"/>
    <col min="15843" max="15843" width="15.140625" style="191" customWidth="1"/>
    <col min="15844" max="15844" width="1.42578125" style="191" customWidth="1"/>
    <col min="15845" max="15845" width="18" style="191" customWidth="1"/>
    <col min="15846" max="15846" width="1.42578125" style="191" customWidth="1"/>
    <col min="15847" max="15847" width="15.42578125" style="191" customWidth="1"/>
    <col min="15848" max="15848" width="0.85546875" style="191" customWidth="1"/>
    <col min="15849" max="15849" width="16.42578125" style="191" customWidth="1"/>
    <col min="15850" max="15850" width="1.42578125" style="191" customWidth="1"/>
    <col min="15851" max="15851" width="16.42578125" style="191" customWidth="1"/>
    <col min="15852" max="15852" width="1.28515625" style="191" customWidth="1"/>
    <col min="15853" max="15853" width="15.7109375" style="191" customWidth="1"/>
    <col min="15854" max="15854" width="1.28515625" style="191" customWidth="1"/>
    <col min="15855" max="15855" width="14.140625" style="191" bestFit="1" customWidth="1"/>
    <col min="15856" max="15856" width="1" style="191" customWidth="1"/>
    <col min="15857" max="15857" width="16.140625" style="191" customWidth="1"/>
    <col min="15858" max="15858" width="10.140625" style="191"/>
    <col min="15859" max="15859" width="14.42578125" style="191" bestFit="1" customWidth="1"/>
    <col min="15860" max="16093" width="10.140625" style="191"/>
    <col min="16094" max="16094" width="3" style="191" customWidth="1"/>
    <col min="16095" max="16095" width="53" style="191" customWidth="1"/>
    <col min="16096" max="16096" width="0.7109375" style="191" customWidth="1"/>
    <col min="16097" max="16097" width="9.42578125" style="191" customWidth="1"/>
    <col min="16098" max="16098" width="0.7109375" style="191" customWidth="1"/>
    <col min="16099" max="16099" width="15.140625" style="191" customWidth="1"/>
    <col min="16100" max="16100" width="1.42578125" style="191" customWidth="1"/>
    <col min="16101" max="16101" width="18" style="191" customWidth="1"/>
    <col min="16102" max="16102" width="1.42578125" style="191" customWidth="1"/>
    <col min="16103" max="16103" width="15.42578125" style="191" customWidth="1"/>
    <col min="16104" max="16104" width="0.85546875" style="191" customWidth="1"/>
    <col min="16105" max="16105" width="16.42578125" style="191" customWidth="1"/>
    <col min="16106" max="16106" width="1.42578125" style="191" customWidth="1"/>
    <col min="16107" max="16107" width="16.42578125" style="191" customWidth="1"/>
    <col min="16108" max="16108" width="1.28515625" style="191" customWidth="1"/>
    <col min="16109" max="16109" width="15.7109375" style="191" customWidth="1"/>
    <col min="16110" max="16110" width="1.28515625" style="191" customWidth="1"/>
    <col min="16111" max="16111" width="14.140625" style="191" bestFit="1" customWidth="1"/>
    <col min="16112" max="16112" width="1" style="191" customWidth="1"/>
    <col min="16113" max="16113" width="16.140625" style="191" customWidth="1"/>
    <col min="16114" max="16114" width="10.140625" style="191"/>
    <col min="16115" max="16115" width="14.42578125" style="191" bestFit="1" customWidth="1"/>
    <col min="16116" max="16384" width="10.140625" style="191"/>
  </cols>
  <sheetData>
    <row r="1" spans="1:26" s="211" customFormat="1" ht="26.1" customHeight="1">
      <c r="A1" s="151" t="s">
        <v>1</v>
      </c>
    </row>
    <row r="2" spans="1:26" s="211" customFormat="1" ht="26.1" customHeight="1">
      <c r="A2" s="212" t="s">
        <v>74</v>
      </c>
    </row>
    <row r="3" spans="1:26" s="211" customFormat="1" ht="26.1" customHeight="1">
      <c r="A3" s="213" t="str">
        <f>'PL (T)'!A3</f>
        <v>FOR THE YEAR ENDED DECEMBER 31, 2024</v>
      </c>
    </row>
    <row r="4" spans="1:26" s="147" customFormat="1" ht="26.1" customHeight="1">
      <c r="A4" s="214"/>
      <c r="Z4" s="215"/>
    </row>
    <row r="5" spans="1:26" ht="26.1" customHeight="1">
      <c r="F5" s="240" t="s">
        <v>75</v>
      </c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1"/>
      <c r="R5" s="241"/>
      <c r="S5" s="240"/>
      <c r="T5" s="240"/>
      <c r="U5" s="240"/>
      <c r="V5" s="240"/>
      <c r="W5" s="240"/>
      <c r="X5" s="240"/>
      <c r="Y5" s="240"/>
      <c r="Z5" s="240"/>
    </row>
    <row r="6" spans="1:26" ht="26.1" customHeight="1">
      <c r="F6" s="250" t="s">
        <v>215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16"/>
      <c r="X6" s="216"/>
      <c r="Y6" s="216"/>
      <c r="Z6" s="216"/>
    </row>
    <row r="7" spans="1:26" ht="26.1" customHeight="1"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51" t="s">
        <v>52</v>
      </c>
      <c r="Q7" s="251"/>
      <c r="R7" s="251"/>
      <c r="S7" s="251"/>
      <c r="T7" s="251"/>
      <c r="U7" s="217"/>
      <c r="V7" s="238" t="s">
        <v>145</v>
      </c>
      <c r="W7" s="216"/>
      <c r="X7" s="238" t="s">
        <v>53</v>
      </c>
      <c r="Y7" s="216"/>
      <c r="Z7" s="252" t="s">
        <v>146</v>
      </c>
    </row>
    <row r="8" spans="1:26" ht="26.1" customHeight="1">
      <c r="B8" s="202"/>
      <c r="F8" s="238" t="s">
        <v>144</v>
      </c>
      <c r="G8" s="218"/>
      <c r="H8" s="242" t="s">
        <v>177</v>
      </c>
      <c r="I8" s="218"/>
      <c r="J8" s="242" t="s">
        <v>48</v>
      </c>
      <c r="K8" s="218"/>
      <c r="L8" s="244" t="s">
        <v>49</v>
      </c>
      <c r="M8" s="244"/>
      <c r="N8" s="244"/>
      <c r="O8" s="218"/>
      <c r="P8" s="219" t="s">
        <v>216</v>
      </c>
      <c r="Q8" s="220"/>
      <c r="R8" s="220"/>
      <c r="S8" s="220"/>
      <c r="T8" s="220"/>
      <c r="U8" s="218"/>
      <c r="V8" s="238"/>
      <c r="W8" s="218"/>
      <c r="X8" s="238"/>
      <c r="Y8" s="194"/>
      <c r="Z8" s="252"/>
    </row>
    <row r="9" spans="1:26" ht="26.1" customHeight="1">
      <c r="F9" s="238"/>
      <c r="G9" s="218"/>
      <c r="H9" s="242"/>
      <c r="I9" s="218"/>
      <c r="J9" s="242"/>
      <c r="K9" s="218"/>
      <c r="L9" s="245" t="s">
        <v>148</v>
      </c>
      <c r="M9" s="218"/>
      <c r="N9" s="246" t="s">
        <v>51</v>
      </c>
      <c r="O9" s="218"/>
      <c r="P9" s="248" t="s">
        <v>217</v>
      </c>
      <c r="Q9" s="218"/>
      <c r="R9" s="218" t="s">
        <v>178</v>
      </c>
      <c r="S9" s="218"/>
      <c r="T9" s="218" t="s">
        <v>194</v>
      </c>
      <c r="U9" s="218"/>
      <c r="V9" s="238"/>
      <c r="W9" s="218"/>
      <c r="X9" s="238"/>
      <c r="Y9" s="194"/>
      <c r="Z9" s="252"/>
    </row>
    <row r="10" spans="1:26" ht="26.1" customHeight="1">
      <c r="F10" s="238"/>
      <c r="G10" s="218"/>
      <c r="H10" s="242"/>
      <c r="I10" s="218"/>
      <c r="J10" s="242"/>
      <c r="K10" s="218"/>
      <c r="L10" s="238"/>
      <c r="M10" s="218"/>
      <c r="N10" s="247"/>
      <c r="O10" s="218"/>
      <c r="P10" s="248"/>
      <c r="Q10" s="218"/>
      <c r="R10" s="218" t="s">
        <v>76</v>
      </c>
      <c r="S10" s="218"/>
      <c r="T10" s="218" t="s">
        <v>195</v>
      </c>
      <c r="U10" s="218"/>
      <c r="V10" s="238"/>
      <c r="W10" s="218"/>
      <c r="X10" s="238"/>
      <c r="Y10" s="194"/>
      <c r="Z10" s="252"/>
    </row>
    <row r="11" spans="1:26" ht="48" customHeight="1">
      <c r="D11" s="174" t="s">
        <v>7</v>
      </c>
      <c r="F11" s="239"/>
      <c r="G11" s="218"/>
      <c r="H11" s="243"/>
      <c r="I11" s="218"/>
      <c r="J11" s="243"/>
      <c r="K11" s="218"/>
      <c r="L11" s="239"/>
      <c r="M11" s="218"/>
      <c r="N11" s="244"/>
      <c r="O11" s="218"/>
      <c r="P11" s="249"/>
      <c r="Q11" s="218"/>
      <c r="R11" s="221" t="s">
        <v>77</v>
      </c>
      <c r="S11" s="218"/>
      <c r="T11" s="221" t="s">
        <v>193</v>
      </c>
      <c r="U11" s="218"/>
      <c r="V11" s="239"/>
      <c r="W11" s="218"/>
      <c r="X11" s="239"/>
      <c r="Y11" s="194"/>
      <c r="Z11" s="253"/>
    </row>
    <row r="12" spans="1:26" s="127" customFormat="1" ht="26.1" customHeight="1">
      <c r="A12" s="132" t="s">
        <v>125</v>
      </c>
      <c r="B12" s="124"/>
      <c r="D12" s="49"/>
      <c r="F12" s="117">
        <v>338350</v>
      </c>
      <c r="G12" s="99"/>
      <c r="H12" s="118">
        <v>603999</v>
      </c>
      <c r="I12" s="99"/>
      <c r="J12" s="118">
        <v>78563</v>
      </c>
      <c r="K12" s="99"/>
      <c r="L12" s="117">
        <v>23776</v>
      </c>
      <c r="M12" s="99"/>
      <c r="N12" s="117">
        <v>-216295</v>
      </c>
      <c r="O12" s="99"/>
      <c r="P12" s="117">
        <v>-19467</v>
      </c>
      <c r="Q12" s="99"/>
      <c r="R12" s="117">
        <v>-4251</v>
      </c>
      <c r="S12" s="99"/>
      <c r="T12" s="117">
        <f>SUM(P12:R12)</f>
        <v>-23718</v>
      </c>
      <c r="U12" s="99"/>
      <c r="V12" s="117">
        <f>+SUM(F12:N12)+T12</f>
        <v>804675</v>
      </c>
      <c r="W12" s="99"/>
      <c r="X12" s="118">
        <v>22985</v>
      </c>
      <c r="Y12" s="100"/>
      <c r="Z12" s="98">
        <f>SUM(V12:Y12)</f>
        <v>827660</v>
      </c>
    </row>
    <row r="13" spans="1:26" s="127" customFormat="1" ht="26.1" customHeight="1">
      <c r="A13" s="124" t="s">
        <v>149</v>
      </c>
      <c r="D13" s="49"/>
      <c r="F13" s="73"/>
      <c r="G13" s="50"/>
      <c r="H13" s="73"/>
      <c r="I13" s="50"/>
      <c r="J13" s="73"/>
      <c r="K13" s="50"/>
      <c r="L13" s="73"/>
      <c r="M13" s="50"/>
      <c r="N13" s="73"/>
      <c r="O13" s="50"/>
      <c r="P13" s="73"/>
      <c r="Q13" s="50"/>
      <c r="R13" s="73"/>
      <c r="S13" s="50"/>
      <c r="T13" s="73"/>
      <c r="U13" s="50"/>
      <c r="V13" s="73"/>
      <c r="W13" s="50"/>
      <c r="X13" s="73"/>
      <c r="Y13" s="51"/>
      <c r="Z13" s="73"/>
    </row>
    <row r="14" spans="1:26" s="127" customFormat="1" ht="26.1" customHeight="1">
      <c r="A14" s="124"/>
      <c r="B14" s="127" t="s">
        <v>150</v>
      </c>
      <c r="D14" s="49"/>
      <c r="F14" s="73">
        <v>0</v>
      </c>
      <c r="G14" s="50"/>
      <c r="H14" s="73">
        <v>0</v>
      </c>
      <c r="I14" s="50"/>
      <c r="J14" s="73">
        <v>0</v>
      </c>
      <c r="K14" s="50"/>
      <c r="L14" s="73">
        <v>0</v>
      </c>
      <c r="M14" s="50"/>
      <c r="N14" s="73">
        <v>0</v>
      </c>
      <c r="O14" s="50"/>
      <c r="P14" s="73">
        <v>0</v>
      </c>
      <c r="Q14" s="50"/>
      <c r="R14" s="73">
        <v>0</v>
      </c>
      <c r="S14" s="50"/>
      <c r="T14" s="73">
        <f t="shared" ref="T14:T17" si="0">SUM(P14:R14)</f>
        <v>0</v>
      </c>
      <c r="U14" s="50"/>
      <c r="V14" s="73">
        <f t="shared" ref="V14:V17" si="1">+SUM(F14:N14)+T14</f>
        <v>0</v>
      </c>
      <c r="W14" s="50"/>
      <c r="X14" s="73">
        <v>1200</v>
      </c>
      <c r="Y14" s="51"/>
      <c r="Z14" s="73">
        <f t="shared" ref="Z14:Z17" si="2">SUM(V14:Y14)</f>
        <v>1200</v>
      </c>
    </row>
    <row r="15" spans="1:26" s="127" customFormat="1" ht="26.1" customHeight="1">
      <c r="A15" s="124" t="s">
        <v>171</v>
      </c>
      <c r="D15" s="49"/>
      <c r="F15" s="73"/>
      <c r="G15" s="50"/>
      <c r="H15" s="73"/>
      <c r="I15" s="50"/>
      <c r="J15" s="73"/>
      <c r="K15" s="50"/>
      <c r="L15" s="73"/>
      <c r="M15" s="50"/>
      <c r="N15" s="73"/>
      <c r="O15" s="50"/>
      <c r="P15" s="73"/>
      <c r="Q15" s="50"/>
      <c r="R15" s="73"/>
      <c r="S15" s="50"/>
      <c r="T15" s="73"/>
      <c r="U15" s="50"/>
      <c r="V15" s="73"/>
      <c r="W15" s="50"/>
      <c r="X15" s="73"/>
      <c r="Y15" s="51"/>
      <c r="Z15" s="73"/>
    </row>
    <row r="16" spans="1:26" s="127" customFormat="1" ht="26.1" customHeight="1">
      <c r="A16" s="222"/>
      <c r="B16" s="124" t="s">
        <v>169</v>
      </c>
      <c r="D16" s="49"/>
      <c r="F16" s="73">
        <v>0</v>
      </c>
      <c r="G16" s="50"/>
      <c r="H16" s="73">
        <v>0</v>
      </c>
      <c r="I16" s="50"/>
      <c r="J16" s="73">
        <v>0</v>
      </c>
      <c r="K16" s="50"/>
      <c r="L16" s="73">
        <v>0</v>
      </c>
      <c r="M16" s="50"/>
      <c r="N16" s="73">
        <v>-117898</v>
      </c>
      <c r="O16" s="50"/>
      <c r="P16" s="73">
        <v>0</v>
      </c>
      <c r="Q16" s="50"/>
      <c r="R16" s="73">
        <v>0</v>
      </c>
      <c r="S16" s="50"/>
      <c r="T16" s="73">
        <f t="shared" si="0"/>
        <v>0</v>
      </c>
      <c r="U16" s="50"/>
      <c r="V16" s="73">
        <f t="shared" si="1"/>
        <v>-117898</v>
      </c>
      <c r="W16" s="50"/>
      <c r="X16" s="73">
        <v>-20824</v>
      </c>
      <c r="Y16" s="51"/>
      <c r="Z16" s="73">
        <f t="shared" si="2"/>
        <v>-138722</v>
      </c>
    </row>
    <row r="17" spans="1:26" ht="26.1" customHeight="1">
      <c r="B17" s="124" t="s">
        <v>167</v>
      </c>
      <c r="C17" s="127"/>
      <c r="D17" s="174"/>
      <c r="E17" s="127"/>
      <c r="F17" s="50">
        <v>0</v>
      </c>
      <c r="G17" s="50"/>
      <c r="H17" s="50">
        <v>0</v>
      </c>
      <c r="I17" s="50"/>
      <c r="J17" s="50">
        <v>0</v>
      </c>
      <c r="K17" s="50"/>
      <c r="L17" s="50">
        <v>0</v>
      </c>
      <c r="M17" s="50"/>
      <c r="N17" s="50">
        <v>1380</v>
      </c>
      <c r="O17" s="50"/>
      <c r="P17" s="50">
        <v>653</v>
      </c>
      <c r="Q17" s="50"/>
      <c r="R17" s="50">
        <v>0</v>
      </c>
      <c r="S17" s="50"/>
      <c r="T17" s="74">
        <f t="shared" si="0"/>
        <v>653</v>
      </c>
      <c r="U17" s="50"/>
      <c r="V17" s="73">
        <f t="shared" si="1"/>
        <v>2033</v>
      </c>
      <c r="W17" s="50"/>
      <c r="X17" s="51">
        <v>0</v>
      </c>
      <c r="Y17" s="51"/>
      <c r="Z17" s="73">
        <f t="shared" si="2"/>
        <v>2033</v>
      </c>
    </row>
    <row r="18" spans="1:26" s="222" customFormat="1" ht="26.1" customHeight="1" thickBot="1">
      <c r="A18" s="132" t="s">
        <v>166</v>
      </c>
      <c r="B18" s="132"/>
      <c r="C18" s="155"/>
      <c r="D18" s="223"/>
      <c r="E18" s="155"/>
      <c r="F18" s="101">
        <f>SUM(F12:F17)</f>
        <v>338350</v>
      </c>
      <c r="G18" s="99"/>
      <c r="H18" s="101">
        <f>SUM(H12:H17)</f>
        <v>603999</v>
      </c>
      <c r="I18" s="99"/>
      <c r="J18" s="101">
        <f>SUM(J12:J17)</f>
        <v>78563</v>
      </c>
      <c r="K18" s="99"/>
      <c r="L18" s="101">
        <f>SUM(L12:L17)</f>
        <v>23776</v>
      </c>
      <c r="M18" s="99"/>
      <c r="N18" s="101">
        <f>SUM(N12:N17)</f>
        <v>-332813</v>
      </c>
      <c r="O18" s="99"/>
      <c r="P18" s="101">
        <f>SUM(P12:P17)</f>
        <v>-18814</v>
      </c>
      <c r="Q18" s="99"/>
      <c r="R18" s="101">
        <f>SUM(R12:R17)</f>
        <v>-4251</v>
      </c>
      <c r="S18" s="99"/>
      <c r="T18" s="101">
        <f>SUM(T12:T17)</f>
        <v>-23065</v>
      </c>
      <c r="U18" s="102"/>
      <c r="V18" s="101">
        <f>SUM(V12:V17)</f>
        <v>688810</v>
      </c>
      <c r="W18" s="99"/>
      <c r="X18" s="101">
        <f>SUM(X12:X17)</f>
        <v>3361</v>
      </c>
      <c r="Y18" s="100"/>
      <c r="Z18" s="101">
        <f>SUM(Z12:Z17)</f>
        <v>692171</v>
      </c>
    </row>
    <row r="19" spans="1:26" ht="26.1" customHeight="1" thickTop="1">
      <c r="A19" s="124"/>
      <c r="B19" s="124"/>
      <c r="C19" s="124"/>
      <c r="D19" s="49"/>
      <c r="E19" s="127"/>
      <c r="F19" s="52"/>
      <c r="G19" s="53"/>
      <c r="H19" s="53"/>
      <c r="I19" s="53"/>
      <c r="J19" s="53"/>
      <c r="K19" s="53"/>
      <c r="L19" s="53"/>
      <c r="M19" s="53"/>
      <c r="N19" s="52"/>
      <c r="O19" s="53"/>
      <c r="P19" s="53"/>
      <c r="Q19" s="53"/>
      <c r="R19" s="52"/>
      <c r="S19" s="53"/>
      <c r="T19" s="52"/>
      <c r="U19" s="52"/>
      <c r="V19" s="52"/>
      <c r="W19" s="53"/>
      <c r="X19" s="52"/>
    </row>
    <row r="20" spans="1:26" ht="26.1" customHeight="1">
      <c r="A20" s="132" t="s">
        <v>189</v>
      </c>
      <c r="B20" s="200"/>
      <c r="C20" s="155"/>
      <c r="D20" s="54"/>
      <c r="E20" s="155"/>
      <c r="F20" s="103">
        <v>338350</v>
      </c>
      <c r="G20" s="104"/>
      <c r="H20" s="103">
        <v>603999</v>
      </c>
      <c r="I20" s="104"/>
      <c r="J20" s="103">
        <v>78563</v>
      </c>
      <c r="K20" s="104"/>
      <c r="L20" s="103">
        <v>23776</v>
      </c>
      <c r="M20" s="104"/>
      <c r="N20" s="103">
        <v>-332813</v>
      </c>
      <c r="O20" s="104"/>
      <c r="P20" s="103">
        <v>-18814</v>
      </c>
      <c r="Q20" s="104"/>
      <c r="R20" s="103">
        <v>-4251</v>
      </c>
      <c r="S20" s="104"/>
      <c r="T20" s="105">
        <f t="shared" ref="T20" si="3">SUM(P20:R20)</f>
        <v>-23065</v>
      </c>
      <c r="U20" s="104"/>
      <c r="V20" s="105">
        <f t="shared" ref="V20" si="4">+SUM(F20:N20)+T20</f>
        <v>688810</v>
      </c>
      <c r="W20" s="104"/>
      <c r="X20" s="103">
        <v>3361</v>
      </c>
      <c r="Y20" s="106"/>
      <c r="Z20" s="103">
        <f>SUM(V20:X20)</f>
        <v>692171</v>
      </c>
    </row>
    <row r="21" spans="1:26" s="222" customFormat="1" ht="26.1" customHeight="1">
      <c r="A21" s="124" t="s">
        <v>171</v>
      </c>
      <c r="B21" s="127"/>
      <c r="C21" s="127"/>
      <c r="D21" s="174"/>
      <c r="E21" s="127"/>
      <c r="F21" s="56"/>
      <c r="G21" s="56"/>
      <c r="H21" s="56"/>
      <c r="I21" s="56"/>
      <c r="J21" s="56"/>
      <c r="K21" s="56"/>
      <c r="L21" s="56"/>
      <c r="M21" s="58"/>
      <c r="N21" s="56"/>
      <c r="O21" s="58"/>
      <c r="P21" s="56"/>
      <c r="Q21" s="58"/>
      <c r="R21" s="56"/>
      <c r="S21" s="58"/>
      <c r="T21" s="56"/>
      <c r="U21" s="56"/>
      <c r="V21" s="56"/>
      <c r="W21" s="58"/>
      <c r="X21" s="59"/>
      <c r="Y21" s="57"/>
      <c r="Z21" s="55"/>
    </row>
    <row r="22" spans="1:26" s="222" customFormat="1" ht="26.1" customHeight="1">
      <c r="B22" s="124" t="s">
        <v>169</v>
      </c>
      <c r="C22" s="127"/>
      <c r="D22" s="174"/>
      <c r="E22" s="127"/>
      <c r="F22" s="56">
        <v>0</v>
      </c>
      <c r="G22" s="56"/>
      <c r="H22" s="73">
        <v>0</v>
      </c>
      <c r="I22" s="56"/>
      <c r="J22" s="73">
        <v>0</v>
      </c>
      <c r="K22" s="56"/>
      <c r="L22" s="73">
        <v>0</v>
      </c>
      <c r="M22" s="58"/>
      <c r="N22" s="56">
        <f>+'PL (T)'!J74</f>
        <v>-28290</v>
      </c>
      <c r="O22" s="58"/>
      <c r="P22" s="73">
        <v>0</v>
      </c>
      <c r="Q22" s="58"/>
      <c r="R22" s="56">
        <v>0</v>
      </c>
      <c r="S22" s="58"/>
      <c r="T22" s="73">
        <f t="shared" ref="T22:T23" si="5">SUM(P22:R22)</f>
        <v>0</v>
      </c>
      <c r="U22" s="56"/>
      <c r="V22" s="73">
        <f t="shared" ref="V22" si="6">+SUM(F22:N22)+T22</f>
        <v>-28290</v>
      </c>
      <c r="W22" s="58"/>
      <c r="X22" s="56">
        <f>+'PL (T)'!J75</f>
        <v>-9584</v>
      </c>
      <c r="Y22" s="57"/>
      <c r="Z22" s="55">
        <f t="shared" ref="Z22" si="7">SUM(V22:X22)</f>
        <v>-37874</v>
      </c>
    </row>
    <row r="23" spans="1:26" ht="26.1" customHeight="1">
      <c r="B23" s="124" t="s">
        <v>167</v>
      </c>
      <c r="C23" s="127"/>
      <c r="D23" s="174"/>
      <c r="E23" s="127"/>
      <c r="F23" s="56">
        <v>0</v>
      </c>
      <c r="G23" s="56"/>
      <c r="H23" s="56">
        <v>0</v>
      </c>
      <c r="I23" s="56"/>
      <c r="J23" s="56">
        <v>0</v>
      </c>
      <c r="K23" s="56"/>
      <c r="L23" s="56">
        <v>0</v>
      </c>
      <c r="M23" s="58"/>
      <c r="N23" s="56">
        <f>+'PL (T)'!J54*0.8</f>
        <v>-913.6</v>
      </c>
      <c r="O23" s="58"/>
      <c r="P23" s="56">
        <f>+'PL (T)'!J56*0.8</f>
        <v>-208</v>
      </c>
      <c r="Q23" s="58"/>
      <c r="R23" s="56">
        <v>0</v>
      </c>
      <c r="S23" s="58"/>
      <c r="T23" s="73">
        <f t="shared" si="5"/>
        <v>-208</v>
      </c>
      <c r="U23" s="56"/>
      <c r="V23" s="73">
        <f>+SUM(F23:N23)+T23</f>
        <v>-1121.5999999999999</v>
      </c>
      <c r="W23" s="58"/>
      <c r="X23" s="57">
        <v>0</v>
      </c>
      <c r="Y23" s="57"/>
      <c r="Z23" s="57">
        <f>SUM(V23:X23)</f>
        <v>-1121.5999999999999</v>
      </c>
    </row>
    <row r="24" spans="1:26" ht="26.1" customHeight="1" thickBot="1">
      <c r="A24" s="132" t="s">
        <v>190</v>
      </c>
      <c r="B24" s="132"/>
      <c r="C24" s="155"/>
      <c r="D24" s="223"/>
      <c r="E24" s="155"/>
      <c r="F24" s="107">
        <f>SUM(F20:F23)</f>
        <v>338350</v>
      </c>
      <c r="G24" s="104"/>
      <c r="H24" s="107">
        <f>SUM(H20:H23)</f>
        <v>603999</v>
      </c>
      <c r="I24" s="104"/>
      <c r="J24" s="107">
        <f>SUM(J20:J23)</f>
        <v>78563</v>
      </c>
      <c r="K24" s="104"/>
      <c r="L24" s="107">
        <f>SUM(L20:L23)</f>
        <v>23776</v>
      </c>
      <c r="M24" s="108"/>
      <c r="N24" s="107">
        <f>SUM(N20:N23)</f>
        <v>-362016.6</v>
      </c>
      <c r="O24" s="108"/>
      <c r="P24" s="107">
        <f>SUM(P20:P23)</f>
        <v>-19022</v>
      </c>
      <c r="Q24" s="108"/>
      <c r="R24" s="107">
        <f>SUM(R20:R23)</f>
        <v>-4251</v>
      </c>
      <c r="S24" s="108"/>
      <c r="T24" s="107">
        <f>SUM(T20:T23)</f>
        <v>-23273</v>
      </c>
      <c r="U24" s="103"/>
      <c r="V24" s="107">
        <f>SUM(V20:V23)</f>
        <v>659398.40000000002</v>
      </c>
      <c r="W24" s="108"/>
      <c r="X24" s="107">
        <f>SUM(X20:X23)</f>
        <v>-6223</v>
      </c>
      <c r="Y24" s="109"/>
      <c r="Z24" s="107">
        <f>SUM(Z20:Z23)</f>
        <v>653175.4</v>
      </c>
    </row>
    <row r="25" spans="1:26" ht="26.1" customHeight="1" thickTop="1">
      <c r="N25" s="208"/>
      <c r="X25" s="30"/>
      <c r="Y25" s="30"/>
      <c r="Z25" s="30"/>
    </row>
    <row r="26" spans="1:26" ht="26.1" customHeight="1">
      <c r="A26" s="138" t="s">
        <v>175</v>
      </c>
      <c r="N26" s="208"/>
      <c r="X26" s="30"/>
      <c r="Y26" s="30"/>
      <c r="Z26" s="30"/>
    </row>
    <row r="27" spans="1:26" ht="26.1" customHeight="1">
      <c r="N27" s="208"/>
      <c r="X27" s="30"/>
      <c r="Y27" s="30"/>
      <c r="Z27" s="30"/>
    </row>
    <row r="28" spans="1:26" ht="26.1" customHeight="1">
      <c r="X28" s="30"/>
      <c r="Y28" s="30"/>
      <c r="Z28" s="30"/>
    </row>
    <row r="29" spans="1:26" ht="26.1" customHeight="1">
      <c r="A29" s="138"/>
      <c r="B29" s="136"/>
      <c r="C29" s="135"/>
      <c r="D29" s="135"/>
      <c r="E29" s="135"/>
      <c r="F29" s="136"/>
      <c r="G29" s="136"/>
      <c r="H29" s="136"/>
      <c r="I29" s="134"/>
      <c r="J29" s="134"/>
      <c r="K29" s="127"/>
      <c r="L29" s="127"/>
      <c r="M29" s="135"/>
      <c r="N29" s="137"/>
      <c r="O29" s="139"/>
      <c r="P29" s="136"/>
      <c r="Q29" s="137"/>
      <c r="R29" s="127"/>
      <c r="S29" s="127"/>
      <c r="T29" s="127"/>
      <c r="X29" s="30"/>
      <c r="Y29" s="30"/>
      <c r="Z29" s="208"/>
    </row>
    <row r="30" spans="1:26" ht="26.1" customHeight="1">
      <c r="A30" s="138"/>
      <c r="B30" s="136"/>
      <c r="C30" s="135"/>
      <c r="D30" s="135"/>
      <c r="E30" s="135"/>
      <c r="F30" s="136"/>
      <c r="G30" s="136"/>
      <c r="H30" s="136"/>
      <c r="I30" s="134"/>
      <c r="J30" s="134"/>
      <c r="K30" s="127"/>
      <c r="L30" s="127"/>
      <c r="M30" s="135"/>
      <c r="N30" s="137"/>
      <c r="O30" s="139"/>
      <c r="P30" s="137"/>
      <c r="Q30" s="137"/>
      <c r="R30" s="127"/>
      <c r="S30" s="127"/>
      <c r="T30" s="127"/>
      <c r="X30" s="30"/>
      <c r="Y30" s="30"/>
      <c r="Z30" s="30"/>
    </row>
    <row r="31" spans="1:26" ht="26.1" customHeight="1">
      <c r="A31" s="135"/>
      <c r="B31" s="135"/>
      <c r="C31" s="135"/>
      <c r="D31" s="148"/>
      <c r="E31" s="127"/>
      <c r="F31" s="127"/>
      <c r="G31" s="127"/>
      <c r="I31" s="127"/>
      <c r="K31" s="127"/>
      <c r="L31" s="127"/>
      <c r="O31" s="127"/>
      <c r="P31" s="127"/>
      <c r="W31" s="148"/>
    </row>
    <row r="32" spans="1:26" ht="26.1" customHeight="1">
      <c r="A32" s="135"/>
      <c r="B32" s="150"/>
      <c r="C32" s="150"/>
      <c r="D32" s="127"/>
      <c r="E32" s="127"/>
      <c r="F32" s="127"/>
      <c r="G32" s="127"/>
      <c r="H32" s="127"/>
      <c r="I32" s="127"/>
      <c r="J32" s="127"/>
      <c r="K32" s="127"/>
      <c r="L32" s="127"/>
      <c r="O32" s="127"/>
      <c r="P32" s="127"/>
      <c r="W32" s="148"/>
    </row>
  </sheetData>
  <mergeCells count="13">
    <mergeCell ref="X7:X11"/>
    <mergeCell ref="F5:Z5"/>
    <mergeCell ref="F8:F11"/>
    <mergeCell ref="H8:H11"/>
    <mergeCell ref="J8:J11"/>
    <mergeCell ref="L8:N8"/>
    <mergeCell ref="L9:L11"/>
    <mergeCell ref="N9:N11"/>
    <mergeCell ref="P9:P11"/>
    <mergeCell ref="F6:V6"/>
    <mergeCell ref="P7:T7"/>
    <mergeCell ref="V7:V11"/>
    <mergeCell ref="Z7:Z11"/>
  </mergeCells>
  <pageMargins left="0.70866141732283472" right="0.31496062992125984" top="0.74803149606299213" bottom="0.74803149606299213" header="0.31496062992125984" footer="0.31496062992125984"/>
  <pageSetup paperSize="9" scale="62" firstPageNumber="5" fitToHeight="0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42"/>
  <sheetViews>
    <sheetView view="pageBreakPreview" zoomScale="85" zoomScaleNormal="90" zoomScaleSheetLayoutView="85" workbookViewId="0">
      <selection activeCell="A25" sqref="A25"/>
    </sheetView>
  </sheetViews>
  <sheetFormatPr defaultColWidth="10.140625" defaultRowHeight="29.1" customHeight="1"/>
  <cols>
    <col min="1" max="1" width="43.28515625" style="191" customWidth="1"/>
    <col min="2" max="2" width="3.28515625" style="191" customWidth="1"/>
    <col min="3" max="3" width="0.85546875" style="191" customWidth="1"/>
    <col min="4" max="4" width="16.7109375" style="191" customWidth="1"/>
    <col min="5" max="5" width="0.85546875" style="191" customWidth="1"/>
    <col min="6" max="6" width="16.7109375" style="191" customWidth="1"/>
    <col min="7" max="7" width="0.85546875" style="191" customWidth="1"/>
    <col min="8" max="8" width="16.7109375" style="191" customWidth="1"/>
    <col min="9" max="9" width="0.85546875" style="191" customWidth="1"/>
    <col min="10" max="10" width="16.7109375" style="191" customWidth="1"/>
    <col min="11" max="11" width="0.85546875" style="191" customWidth="1"/>
    <col min="12" max="12" width="16.7109375" style="191" customWidth="1"/>
    <col min="13" max="13" width="0.85546875" style="191" customWidth="1"/>
    <col min="14" max="14" width="30.5703125" style="191" customWidth="1"/>
    <col min="15" max="15" width="0.85546875" style="191" customWidth="1"/>
    <col min="16" max="16" width="16.7109375" style="191" customWidth="1"/>
    <col min="17" max="17" width="3.28515625" style="191" customWidth="1"/>
    <col min="18" max="241" width="10.140625" style="191"/>
    <col min="242" max="242" width="3" style="191" customWidth="1"/>
    <col min="243" max="243" width="62.42578125" style="191" customWidth="1"/>
    <col min="244" max="244" width="1.42578125" style="191" customWidth="1"/>
    <col min="245" max="245" width="7.7109375" style="191" bestFit="1" customWidth="1"/>
    <col min="246" max="246" width="1.42578125" style="191" customWidth="1"/>
    <col min="247" max="247" width="15" style="191" customWidth="1"/>
    <col min="248" max="248" width="1.42578125" style="191" customWidth="1"/>
    <col min="249" max="249" width="18.140625" style="191" customWidth="1"/>
    <col min="250" max="250" width="1.42578125" style="191" customWidth="1"/>
    <col min="251" max="251" width="15" style="191" bestFit="1" customWidth="1"/>
    <col min="252" max="252" width="1.85546875" style="191" customWidth="1"/>
    <col min="253" max="253" width="15.28515625" style="191" customWidth="1"/>
    <col min="254" max="254" width="1.42578125" style="191" customWidth="1"/>
    <col min="255" max="255" width="16.7109375" style="191" customWidth="1"/>
    <col min="256" max="256" width="1.42578125" style="191" customWidth="1"/>
    <col min="257" max="257" width="16.42578125" style="191" customWidth="1"/>
    <col min="258" max="258" width="10.140625" style="191"/>
    <col min="259" max="259" width="14.42578125" style="191" bestFit="1" customWidth="1"/>
    <col min="260" max="497" width="10.140625" style="191"/>
    <col min="498" max="498" width="3" style="191" customWidth="1"/>
    <col min="499" max="499" width="62.42578125" style="191" customWidth="1"/>
    <col min="500" max="500" width="1.42578125" style="191" customWidth="1"/>
    <col min="501" max="501" width="7.7109375" style="191" bestFit="1" customWidth="1"/>
    <col min="502" max="502" width="1.42578125" style="191" customWidth="1"/>
    <col min="503" max="503" width="15" style="191" customWidth="1"/>
    <col min="504" max="504" width="1.42578125" style="191" customWidth="1"/>
    <col min="505" max="505" width="18.140625" style="191" customWidth="1"/>
    <col min="506" max="506" width="1.42578125" style="191" customWidth="1"/>
    <col min="507" max="507" width="15" style="191" bestFit="1" customWidth="1"/>
    <col min="508" max="508" width="1.85546875" style="191" customWidth="1"/>
    <col min="509" max="509" width="15.28515625" style="191" customWidth="1"/>
    <col min="510" max="510" width="1.42578125" style="191" customWidth="1"/>
    <col min="511" max="511" width="16.7109375" style="191" customWidth="1"/>
    <col min="512" max="512" width="1.42578125" style="191" customWidth="1"/>
    <col min="513" max="513" width="16.42578125" style="191" customWidth="1"/>
    <col min="514" max="514" width="10.140625" style="191"/>
    <col min="515" max="515" width="14.42578125" style="191" bestFit="1" customWidth="1"/>
    <col min="516" max="753" width="10.140625" style="191"/>
    <col min="754" max="754" width="3" style="191" customWidth="1"/>
    <col min="755" max="755" width="62.42578125" style="191" customWidth="1"/>
    <col min="756" max="756" width="1.42578125" style="191" customWidth="1"/>
    <col min="757" max="757" width="7.7109375" style="191" bestFit="1" customWidth="1"/>
    <col min="758" max="758" width="1.42578125" style="191" customWidth="1"/>
    <col min="759" max="759" width="15" style="191" customWidth="1"/>
    <col min="760" max="760" width="1.42578125" style="191" customWidth="1"/>
    <col min="761" max="761" width="18.140625" style="191" customWidth="1"/>
    <col min="762" max="762" width="1.42578125" style="191" customWidth="1"/>
    <col min="763" max="763" width="15" style="191" bestFit="1" customWidth="1"/>
    <col min="764" max="764" width="1.85546875" style="191" customWidth="1"/>
    <col min="765" max="765" width="15.28515625" style="191" customWidth="1"/>
    <col min="766" max="766" width="1.42578125" style="191" customWidth="1"/>
    <col min="767" max="767" width="16.7109375" style="191" customWidth="1"/>
    <col min="768" max="768" width="1.42578125" style="191" customWidth="1"/>
    <col min="769" max="769" width="16.42578125" style="191" customWidth="1"/>
    <col min="770" max="770" width="10.140625" style="191"/>
    <col min="771" max="771" width="14.42578125" style="191" bestFit="1" customWidth="1"/>
    <col min="772" max="1009" width="10.140625" style="191"/>
    <col min="1010" max="1010" width="3" style="191" customWidth="1"/>
    <col min="1011" max="1011" width="62.42578125" style="191" customWidth="1"/>
    <col min="1012" max="1012" width="1.42578125" style="191" customWidth="1"/>
    <col min="1013" max="1013" width="7.7109375" style="191" bestFit="1" customWidth="1"/>
    <col min="1014" max="1014" width="1.42578125" style="191" customWidth="1"/>
    <col min="1015" max="1015" width="15" style="191" customWidth="1"/>
    <col min="1016" max="1016" width="1.42578125" style="191" customWidth="1"/>
    <col min="1017" max="1017" width="18.140625" style="191" customWidth="1"/>
    <col min="1018" max="1018" width="1.42578125" style="191" customWidth="1"/>
    <col min="1019" max="1019" width="15" style="191" bestFit="1" customWidth="1"/>
    <col min="1020" max="1020" width="1.85546875" style="191" customWidth="1"/>
    <col min="1021" max="1021" width="15.28515625" style="191" customWidth="1"/>
    <col min="1022" max="1022" width="1.42578125" style="191" customWidth="1"/>
    <col min="1023" max="1023" width="16.7109375" style="191" customWidth="1"/>
    <col min="1024" max="1024" width="1.42578125" style="191" customWidth="1"/>
    <col min="1025" max="1025" width="16.42578125" style="191" customWidth="1"/>
    <col min="1026" max="1026" width="10.140625" style="191"/>
    <col min="1027" max="1027" width="14.42578125" style="191" bestFit="1" customWidth="1"/>
    <col min="1028" max="1265" width="10.140625" style="191"/>
    <col min="1266" max="1266" width="3" style="191" customWidth="1"/>
    <col min="1267" max="1267" width="62.42578125" style="191" customWidth="1"/>
    <col min="1268" max="1268" width="1.42578125" style="191" customWidth="1"/>
    <col min="1269" max="1269" width="7.7109375" style="191" bestFit="1" customWidth="1"/>
    <col min="1270" max="1270" width="1.42578125" style="191" customWidth="1"/>
    <col min="1271" max="1271" width="15" style="191" customWidth="1"/>
    <col min="1272" max="1272" width="1.42578125" style="191" customWidth="1"/>
    <col min="1273" max="1273" width="18.140625" style="191" customWidth="1"/>
    <col min="1274" max="1274" width="1.42578125" style="191" customWidth="1"/>
    <col min="1275" max="1275" width="15" style="191" bestFit="1" customWidth="1"/>
    <col min="1276" max="1276" width="1.85546875" style="191" customWidth="1"/>
    <col min="1277" max="1277" width="15.28515625" style="191" customWidth="1"/>
    <col min="1278" max="1278" width="1.42578125" style="191" customWidth="1"/>
    <col min="1279" max="1279" width="16.7109375" style="191" customWidth="1"/>
    <col min="1280" max="1280" width="1.42578125" style="191" customWidth="1"/>
    <col min="1281" max="1281" width="16.42578125" style="191" customWidth="1"/>
    <col min="1282" max="1282" width="10.140625" style="191"/>
    <col min="1283" max="1283" width="14.42578125" style="191" bestFit="1" customWidth="1"/>
    <col min="1284" max="1521" width="10.140625" style="191"/>
    <col min="1522" max="1522" width="3" style="191" customWidth="1"/>
    <col min="1523" max="1523" width="62.42578125" style="191" customWidth="1"/>
    <col min="1524" max="1524" width="1.42578125" style="191" customWidth="1"/>
    <col min="1525" max="1525" width="7.7109375" style="191" bestFit="1" customWidth="1"/>
    <col min="1526" max="1526" width="1.42578125" style="191" customWidth="1"/>
    <col min="1527" max="1527" width="15" style="191" customWidth="1"/>
    <col min="1528" max="1528" width="1.42578125" style="191" customWidth="1"/>
    <col min="1529" max="1529" width="18.140625" style="191" customWidth="1"/>
    <col min="1530" max="1530" width="1.42578125" style="191" customWidth="1"/>
    <col min="1531" max="1531" width="15" style="191" bestFit="1" customWidth="1"/>
    <col min="1532" max="1532" width="1.85546875" style="191" customWidth="1"/>
    <col min="1533" max="1533" width="15.28515625" style="191" customWidth="1"/>
    <col min="1534" max="1534" width="1.42578125" style="191" customWidth="1"/>
    <col min="1535" max="1535" width="16.7109375" style="191" customWidth="1"/>
    <col min="1536" max="1536" width="1.42578125" style="191" customWidth="1"/>
    <col min="1537" max="1537" width="16.42578125" style="191" customWidth="1"/>
    <col min="1538" max="1538" width="10.140625" style="191"/>
    <col min="1539" max="1539" width="14.42578125" style="191" bestFit="1" customWidth="1"/>
    <col min="1540" max="1777" width="10.140625" style="191"/>
    <col min="1778" max="1778" width="3" style="191" customWidth="1"/>
    <col min="1779" max="1779" width="62.42578125" style="191" customWidth="1"/>
    <col min="1780" max="1780" width="1.42578125" style="191" customWidth="1"/>
    <col min="1781" max="1781" width="7.7109375" style="191" bestFit="1" customWidth="1"/>
    <col min="1782" max="1782" width="1.42578125" style="191" customWidth="1"/>
    <col min="1783" max="1783" width="15" style="191" customWidth="1"/>
    <col min="1784" max="1784" width="1.42578125" style="191" customWidth="1"/>
    <col min="1785" max="1785" width="18.140625" style="191" customWidth="1"/>
    <col min="1786" max="1786" width="1.42578125" style="191" customWidth="1"/>
    <col min="1787" max="1787" width="15" style="191" bestFit="1" customWidth="1"/>
    <col min="1788" max="1788" width="1.85546875" style="191" customWidth="1"/>
    <col min="1789" max="1789" width="15.28515625" style="191" customWidth="1"/>
    <col min="1790" max="1790" width="1.42578125" style="191" customWidth="1"/>
    <col min="1791" max="1791" width="16.7109375" style="191" customWidth="1"/>
    <col min="1792" max="1792" width="1.42578125" style="191" customWidth="1"/>
    <col min="1793" max="1793" width="16.42578125" style="191" customWidth="1"/>
    <col min="1794" max="1794" width="10.140625" style="191"/>
    <col min="1795" max="1795" width="14.42578125" style="191" bestFit="1" customWidth="1"/>
    <col min="1796" max="2033" width="10.140625" style="191"/>
    <col min="2034" max="2034" width="3" style="191" customWidth="1"/>
    <col min="2035" max="2035" width="62.42578125" style="191" customWidth="1"/>
    <col min="2036" max="2036" width="1.42578125" style="191" customWidth="1"/>
    <col min="2037" max="2037" width="7.7109375" style="191" bestFit="1" customWidth="1"/>
    <col min="2038" max="2038" width="1.42578125" style="191" customWidth="1"/>
    <col min="2039" max="2039" width="15" style="191" customWidth="1"/>
    <col min="2040" max="2040" width="1.42578125" style="191" customWidth="1"/>
    <col min="2041" max="2041" width="18.140625" style="191" customWidth="1"/>
    <col min="2042" max="2042" width="1.42578125" style="191" customWidth="1"/>
    <col min="2043" max="2043" width="15" style="191" bestFit="1" customWidth="1"/>
    <col min="2044" max="2044" width="1.85546875" style="191" customWidth="1"/>
    <col min="2045" max="2045" width="15.28515625" style="191" customWidth="1"/>
    <col min="2046" max="2046" width="1.42578125" style="191" customWidth="1"/>
    <col min="2047" max="2047" width="16.7109375" style="191" customWidth="1"/>
    <col min="2048" max="2048" width="1.42578125" style="191" customWidth="1"/>
    <col min="2049" max="2049" width="16.42578125" style="191" customWidth="1"/>
    <col min="2050" max="2050" width="10.140625" style="191"/>
    <col min="2051" max="2051" width="14.42578125" style="191" bestFit="1" customWidth="1"/>
    <col min="2052" max="2289" width="10.140625" style="191"/>
    <col min="2290" max="2290" width="3" style="191" customWidth="1"/>
    <col min="2291" max="2291" width="62.42578125" style="191" customWidth="1"/>
    <col min="2292" max="2292" width="1.42578125" style="191" customWidth="1"/>
    <col min="2293" max="2293" width="7.7109375" style="191" bestFit="1" customWidth="1"/>
    <col min="2294" max="2294" width="1.42578125" style="191" customWidth="1"/>
    <col min="2295" max="2295" width="15" style="191" customWidth="1"/>
    <col min="2296" max="2296" width="1.42578125" style="191" customWidth="1"/>
    <col min="2297" max="2297" width="18.140625" style="191" customWidth="1"/>
    <col min="2298" max="2298" width="1.42578125" style="191" customWidth="1"/>
    <col min="2299" max="2299" width="15" style="191" bestFit="1" customWidth="1"/>
    <col min="2300" max="2300" width="1.85546875" style="191" customWidth="1"/>
    <col min="2301" max="2301" width="15.28515625" style="191" customWidth="1"/>
    <col min="2302" max="2302" width="1.42578125" style="191" customWidth="1"/>
    <col min="2303" max="2303" width="16.7109375" style="191" customWidth="1"/>
    <col min="2304" max="2304" width="1.42578125" style="191" customWidth="1"/>
    <col min="2305" max="2305" width="16.42578125" style="191" customWidth="1"/>
    <col min="2306" max="2306" width="10.140625" style="191"/>
    <col min="2307" max="2307" width="14.42578125" style="191" bestFit="1" customWidth="1"/>
    <col min="2308" max="2545" width="10.140625" style="191"/>
    <col min="2546" max="2546" width="3" style="191" customWidth="1"/>
    <col min="2547" max="2547" width="62.42578125" style="191" customWidth="1"/>
    <col min="2548" max="2548" width="1.42578125" style="191" customWidth="1"/>
    <col min="2549" max="2549" width="7.7109375" style="191" bestFit="1" customWidth="1"/>
    <col min="2550" max="2550" width="1.42578125" style="191" customWidth="1"/>
    <col min="2551" max="2551" width="15" style="191" customWidth="1"/>
    <col min="2552" max="2552" width="1.42578125" style="191" customWidth="1"/>
    <col min="2553" max="2553" width="18.140625" style="191" customWidth="1"/>
    <col min="2554" max="2554" width="1.42578125" style="191" customWidth="1"/>
    <col min="2555" max="2555" width="15" style="191" bestFit="1" customWidth="1"/>
    <col min="2556" max="2556" width="1.85546875" style="191" customWidth="1"/>
    <col min="2557" max="2557" width="15.28515625" style="191" customWidth="1"/>
    <col min="2558" max="2558" width="1.42578125" style="191" customWidth="1"/>
    <col min="2559" max="2559" width="16.7109375" style="191" customWidth="1"/>
    <col min="2560" max="2560" width="1.42578125" style="191" customWidth="1"/>
    <col min="2561" max="2561" width="16.42578125" style="191" customWidth="1"/>
    <col min="2562" max="2562" width="10.140625" style="191"/>
    <col min="2563" max="2563" width="14.42578125" style="191" bestFit="1" customWidth="1"/>
    <col min="2564" max="2801" width="10.140625" style="191"/>
    <col min="2802" max="2802" width="3" style="191" customWidth="1"/>
    <col min="2803" max="2803" width="62.42578125" style="191" customWidth="1"/>
    <col min="2804" max="2804" width="1.42578125" style="191" customWidth="1"/>
    <col min="2805" max="2805" width="7.7109375" style="191" bestFit="1" customWidth="1"/>
    <col min="2806" max="2806" width="1.42578125" style="191" customWidth="1"/>
    <col min="2807" max="2807" width="15" style="191" customWidth="1"/>
    <col min="2808" max="2808" width="1.42578125" style="191" customWidth="1"/>
    <col min="2809" max="2809" width="18.140625" style="191" customWidth="1"/>
    <col min="2810" max="2810" width="1.42578125" style="191" customWidth="1"/>
    <col min="2811" max="2811" width="15" style="191" bestFit="1" customWidth="1"/>
    <col min="2812" max="2812" width="1.85546875" style="191" customWidth="1"/>
    <col min="2813" max="2813" width="15.28515625" style="191" customWidth="1"/>
    <col min="2814" max="2814" width="1.42578125" style="191" customWidth="1"/>
    <col min="2815" max="2815" width="16.7109375" style="191" customWidth="1"/>
    <col min="2816" max="2816" width="1.42578125" style="191" customWidth="1"/>
    <col min="2817" max="2817" width="16.42578125" style="191" customWidth="1"/>
    <col min="2818" max="2818" width="10.140625" style="191"/>
    <col min="2819" max="2819" width="14.42578125" style="191" bestFit="1" customWidth="1"/>
    <col min="2820" max="3057" width="10.140625" style="191"/>
    <col min="3058" max="3058" width="3" style="191" customWidth="1"/>
    <col min="3059" max="3059" width="62.42578125" style="191" customWidth="1"/>
    <col min="3060" max="3060" width="1.42578125" style="191" customWidth="1"/>
    <col min="3061" max="3061" width="7.7109375" style="191" bestFit="1" customWidth="1"/>
    <col min="3062" max="3062" width="1.42578125" style="191" customWidth="1"/>
    <col min="3063" max="3063" width="15" style="191" customWidth="1"/>
    <col min="3064" max="3064" width="1.42578125" style="191" customWidth="1"/>
    <col min="3065" max="3065" width="18.140625" style="191" customWidth="1"/>
    <col min="3066" max="3066" width="1.42578125" style="191" customWidth="1"/>
    <col min="3067" max="3067" width="15" style="191" bestFit="1" customWidth="1"/>
    <col min="3068" max="3068" width="1.85546875" style="191" customWidth="1"/>
    <col min="3069" max="3069" width="15.28515625" style="191" customWidth="1"/>
    <col min="3070" max="3070" width="1.42578125" style="191" customWidth="1"/>
    <col min="3071" max="3071" width="16.7109375" style="191" customWidth="1"/>
    <col min="3072" max="3072" width="1.42578125" style="191" customWidth="1"/>
    <col min="3073" max="3073" width="16.42578125" style="191" customWidth="1"/>
    <col min="3074" max="3074" width="10.140625" style="191"/>
    <col min="3075" max="3075" width="14.42578125" style="191" bestFit="1" customWidth="1"/>
    <col min="3076" max="3313" width="10.140625" style="191"/>
    <col min="3314" max="3314" width="3" style="191" customWidth="1"/>
    <col min="3315" max="3315" width="62.42578125" style="191" customWidth="1"/>
    <col min="3316" max="3316" width="1.42578125" style="191" customWidth="1"/>
    <col min="3317" max="3317" width="7.7109375" style="191" bestFit="1" customWidth="1"/>
    <col min="3318" max="3318" width="1.42578125" style="191" customWidth="1"/>
    <col min="3319" max="3319" width="15" style="191" customWidth="1"/>
    <col min="3320" max="3320" width="1.42578125" style="191" customWidth="1"/>
    <col min="3321" max="3321" width="18.140625" style="191" customWidth="1"/>
    <col min="3322" max="3322" width="1.42578125" style="191" customWidth="1"/>
    <col min="3323" max="3323" width="15" style="191" bestFit="1" customWidth="1"/>
    <col min="3324" max="3324" width="1.85546875" style="191" customWidth="1"/>
    <col min="3325" max="3325" width="15.28515625" style="191" customWidth="1"/>
    <col min="3326" max="3326" width="1.42578125" style="191" customWidth="1"/>
    <col min="3327" max="3327" width="16.7109375" style="191" customWidth="1"/>
    <col min="3328" max="3328" width="1.42578125" style="191" customWidth="1"/>
    <col min="3329" max="3329" width="16.42578125" style="191" customWidth="1"/>
    <col min="3330" max="3330" width="10.140625" style="191"/>
    <col min="3331" max="3331" width="14.42578125" style="191" bestFit="1" customWidth="1"/>
    <col min="3332" max="3569" width="10.140625" style="191"/>
    <col min="3570" max="3570" width="3" style="191" customWidth="1"/>
    <col min="3571" max="3571" width="62.42578125" style="191" customWidth="1"/>
    <col min="3572" max="3572" width="1.42578125" style="191" customWidth="1"/>
    <col min="3573" max="3573" width="7.7109375" style="191" bestFit="1" customWidth="1"/>
    <col min="3574" max="3574" width="1.42578125" style="191" customWidth="1"/>
    <col min="3575" max="3575" width="15" style="191" customWidth="1"/>
    <col min="3576" max="3576" width="1.42578125" style="191" customWidth="1"/>
    <col min="3577" max="3577" width="18.140625" style="191" customWidth="1"/>
    <col min="3578" max="3578" width="1.42578125" style="191" customWidth="1"/>
    <col min="3579" max="3579" width="15" style="191" bestFit="1" customWidth="1"/>
    <col min="3580" max="3580" width="1.85546875" style="191" customWidth="1"/>
    <col min="3581" max="3581" width="15.28515625" style="191" customWidth="1"/>
    <col min="3582" max="3582" width="1.42578125" style="191" customWidth="1"/>
    <col min="3583" max="3583" width="16.7109375" style="191" customWidth="1"/>
    <col min="3584" max="3584" width="1.42578125" style="191" customWidth="1"/>
    <col min="3585" max="3585" width="16.42578125" style="191" customWidth="1"/>
    <col min="3586" max="3586" width="10.140625" style="191"/>
    <col min="3587" max="3587" width="14.42578125" style="191" bestFit="1" customWidth="1"/>
    <col min="3588" max="3825" width="10.140625" style="191"/>
    <col min="3826" max="3826" width="3" style="191" customWidth="1"/>
    <col min="3827" max="3827" width="62.42578125" style="191" customWidth="1"/>
    <col min="3828" max="3828" width="1.42578125" style="191" customWidth="1"/>
    <col min="3829" max="3829" width="7.7109375" style="191" bestFit="1" customWidth="1"/>
    <col min="3830" max="3830" width="1.42578125" style="191" customWidth="1"/>
    <col min="3831" max="3831" width="15" style="191" customWidth="1"/>
    <col min="3832" max="3832" width="1.42578125" style="191" customWidth="1"/>
    <col min="3833" max="3833" width="18.140625" style="191" customWidth="1"/>
    <col min="3834" max="3834" width="1.42578125" style="191" customWidth="1"/>
    <col min="3835" max="3835" width="15" style="191" bestFit="1" customWidth="1"/>
    <col min="3836" max="3836" width="1.85546875" style="191" customWidth="1"/>
    <col min="3837" max="3837" width="15.28515625" style="191" customWidth="1"/>
    <col min="3838" max="3838" width="1.42578125" style="191" customWidth="1"/>
    <col min="3839" max="3839" width="16.7109375" style="191" customWidth="1"/>
    <col min="3840" max="3840" width="1.42578125" style="191" customWidth="1"/>
    <col min="3841" max="3841" width="16.42578125" style="191" customWidth="1"/>
    <col min="3842" max="3842" width="10.140625" style="191"/>
    <col min="3843" max="3843" width="14.42578125" style="191" bestFit="1" customWidth="1"/>
    <col min="3844" max="4081" width="10.140625" style="191"/>
    <col min="4082" max="4082" width="3" style="191" customWidth="1"/>
    <col min="4083" max="4083" width="62.42578125" style="191" customWidth="1"/>
    <col min="4084" max="4084" width="1.42578125" style="191" customWidth="1"/>
    <col min="4085" max="4085" width="7.7109375" style="191" bestFit="1" customWidth="1"/>
    <col min="4086" max="4086" width="1.42578125" style="191" customWidth="1"/>
    <col min="4087" max="4087" width="15" style="191" customWidth="1"/>
    <col min="4088" max="4088" width="1.42578125" style="191" customWidth="1"/>
    <col min="4089" max="4089" width="18.140625" style="191" customWidth="1"/>
    <col min="4090" max="4090" width="1.42578125" style="191" customWidth="1"/>
    <col min="4091" max="4091" width="15" style="191" bestFit="1" customWidth="1"/>
    <col min="4092" max="4092" width="1.85546875" style="191" customWidth="1"/>
    <col min="4093" max="4093" width="15.28515625" style="191" customWidth="1"/>
    <col min="4094" max="4094" width="1.42578125" style="191" customWidth="1"/>
    <col min="4095" max="4095" width="16.7109375" style="191" customWidth="1"/>
    <col min="4096" max="4096" width="1.42578125" style="191" customWidth="1"/>
    <col min="4097" max="4097" width="16.42578125" style="191" customWidth="1"/>
    <col min="4098" max="4098" width="10.140625" style="191"/>
    <col min="4099" max="4099" width="14.42578125" style="191" bestFit="1" customWidth="1"/>
    <col min="4100" max="4337" width="10.140625" style="191"/>
    <col min="4338" max="4338" width="3" style="191" customWidth="1"/>
    <col min="4339" max="4339" width="62.42578125" style="191" customWidth="1"/>
    <col min="4340" max="4340" width="1.42578125" style="191" customWidth="1"/>
    <col min="4341" max="4341" width="7.7109375" style="191" bestFit="1" customWidth="1"/>
    <col min="4342" max="4342" width="1.42578125" style="191" customWidth="1"/>
    <col min="4343" max="4343" width="15" style="191" customWidth="1"/>
    <col min="4344" max="4344" width="1.42578125" style="191" customWidth="1"/>
    <col min="4345" max="4345" width="18.140625" style="191" customWidth="1"/>
    <col min="4346" max="4346" width="1.42578125" style="191" customWidth="1"/>
    <col min="4347" max="4347" width="15" style="191" bestFit="1" customWidth="1"/>
    <col min="4348" max="4348" width="1.85546875" style="191" customWidth="1"/>
    <col min="4349" max="4349" width="15.28515625" style="191" customWidth="1"/>
    <col min="4350" max="4350" width="1.42578125" style="191" customWidth="1"/>
    <col min="4351" max="4351" width="16.7109375" style="191" customWidth="1"/>
    <col min="4352" max="4352" width="1.42578125" style="191" customWidth="1"/>
    <col min="4353" max="4353" width="16.42578125" style="191" customWidth="1"/>
    <col min="4354" max="4354" width="10.140625" style="191"/>
    <col min="4355" max="4355" width="14.42578125" style="191" bestFit="1" customWidth="1"/>
    <col min="4356" max="4593" width="10.140625" style="191"/>
    <col min="4594" max="4594" width="3" style="191" customWidth="1"/>
    <col min="4595" max="4595" width="62.42578125" style="191" customWidth="1"/>
    <col min="4596" max="4596" width="1.42578125" style="191" customWidth="1"/>
    <col min="4597" max="4597" width="7.7109375" style="191" bestFit="1" customWidth="1"/>
    <col min="4598" max="4598" width="1.42578125" style="191" customWidth="1"/>
    <col min="4599" max="4599" width="15" style="191" customWidth="1"/>
    <col min="4600" max="4600" width="1.42578125" style="191" customWidth="1"/>
    <col min="4601" max="4601" width="18.140625" style="191" customWidth="1"/>
    <col min="4602" max="4602" width="1.42578125" style="191" customWidth="1"/>
    <col min="4603" max="4603" width="15" style="191" bestFit="1" customWidth="1"/>
    <col min="4604" max="4604" width="1.85546875" style="191" customWidth="1"/>
    <col min="4605" max="4605" width="15.28515625" style="191" customWidth="1"/>
    <col min="4606" max="4606" width="1.42578125" style="191" customWidth="1"/>
    <col min="4607" max="4607" width="16.7109375" style="191" customWidth="1"/>
    <col min="4608" max="4608" width="1.42578125" style="191" customWidth="1"/>
    <col min="4609" max="4609" width="16.42578125" style="191" customWidth="1"/>
    <col min="4610" max="4610" width="10.140625" style="191"/>
    <col min="4611" max="4611" width="14.42578125" style="191" bestFit="1" customWidth="1"/>
    <col min="4612" max="4849" width="10.140625" style="191"/>
    <col min="4850" max="4850" width="3" style="191" customWidth="1"/>
    <col min="4851" max="4851" width="62.42578125" style="191" customWidth="1"/>
    <col min="4852" max="4852" width="1.42578125" style="191" customWidth="1"/>
    <col min="4853" max="4853" width="7.7109375" style="191" bestFit="1" customWidth="1"/>
    <col min="4854" max="4854" width="1.42578125" style="191" customWidth="1"/>
    <col min="4855" max="4855" width="15" style="191" customWidth="1"/>
    <col min="4856" max="4856" width="1.42578125" style="191" customWidth="1"/>
    <col min="4857" max="4857" width="18.140625" style="191" customWidth="1"/>
    <col min="4858" max="4858" width="1.42578125" style="191" customWidth="1"/>
    <col min="4859" max="4859" width="15" style="191" bestFit="1" customWidth="1"/>
    <col min="4860" max="4860" width="1.85546875" style="191" customWidth="1"/>
    <col min="4861" max="4861" width="15.28515625" style="191" customWidth="1"/>
    <col min="4862" max="4862" width="1.42578125" style="191" customWidth="1"/>
    <col min="4863" max="4863" width="16.7109375" style="191" customWidth="1"/>
    <col min="4864" max="4864" width="1.42578125" style="191" customWidth="1"/>
    <col min="4865" max="4865" width="16.42578125" style="191" customWidth="1"/>
    <col min="4866" max="4866" width="10.140625" style="191"/>
    <col min="4867" max="4867" width="14.42578125" style="191" bestFit="1" customWidth="1"/>
    <col min="4868" max="5105" width="10.140625" style="191"/>
    <col min="5106" max="5106" width="3" style="191" customWidth="1"/>
    <col min="5107" max="5107" width="62.42578125" style="191" customWidth="1"/>
    <col min="5108" max="5108" width="1.42578125" style="191" customWidth="1"/>
    <col min="5109" max="5109" width="7.7109375" style="191" bestFit="1" customWidth="1"/>
    <col min="5110" max="5110" width="1.42578125" style="191" customWidth="1"/>
    <col min="5111" max="5111" width="15" style="191" customWidth="1"/>
    <col min="5112" max="5112" width="1.42578125" style="191" customWidth="1"/>
    <col min="5113" max="5113" width="18.140625" style="191" customWidth="1"/>
    <col min="5114" max="5114" width="1.42578125" style="191" customWidth="1"/>
    <col min="5115" max="5115" width="15" style="191" bestFit="1" customWidth="1"/>
    <col min="5116" max="5116" width="1.85546875" style="191" customWidth="1"/>
    <col min="5117" max="5117" width="15.28515625" style="191" customWidth="1"/>
    <col min="5118" max="5118" width="1.42578125" style="191" customWidth="1"/>
    <col min="5119" max="5119" width="16.7109375" style="191" customWidth="1"/>
    <col min="5120" max="5120" width="1.42578125" style="191" customWidth="1"/>
    <col min="5121" max="5121" width="16.42578125" style="191" customWidth="1"/>
    <col min="5122" max="5122" width="10.140625" style="191"/>
    <col min="5123" max="5123" width="14.42578125" style="191" bestFit="1" customWidth="1"/>
    <col min="5124" max="5361" width="10.140625" style="191"/>
    <col min="5362" max="5362" width="3" style="191" customWidth="1"/>
    <col min="5363" max="5363" width="62.42578125" style="191" customWidth="1"/>
    <col min="5364" max="5364" width="1.42578125" style="191" customWidth="1"/>
    <col min="5365" max="5365" width="7.7109375" style="191" bestFit="1" customWidth="1"/>
    <col min="5366" max="5366" width="1.42578125" style="191" customWidth="1"/>
    <col min="5367" max="5367" width="15" style="191" customWidth="1"/>
    <col min="5368" max="5368" width="1.42578125" style="191" customWidth="1"/>
    <col min="5369" max="5369" width="18.140625" style="191" customWidth="1"/>
    <col min="5370" max="5370" width="1.42578125" style="191" customWidth="1"/>
    <col min="5371" max="5371" width="15" style="191" bestFit="1" customWidth="1"/>
    <col min="5372" max="5372" width="1.85546875" style="191" customWidth="1"/>
    <col min="5373" max="5373" width="15.28515625" style="191" customWidth="1"/>
    <col min="5374" max="5374" width="1.42578125" style="191" customWidth="1"/>
    <col min="5375" max="5375" width="16.7109375" style="191" customWidth="1"/>
    <col min="5376" max="5376" width="1.42578125" style="191" customWidth="1"/>
    <col min="5377" max="5377" width="16.42578125" style="191" customWidth="1"/>
    <col min="5378" max="5378" width="10.140625" style="191"/>
    <col min="5379" max="5379" width="14.42578125" style="191" bestFit="1" customWidth="1"/>
    <col min="5380" max="5617" width="10.140625" style="191"/>
    <col min="5618" max="5618" width="3" style="191" customWidth="1"/>
    <col min="5619" max="5619" width="62.42578125" style="191" customWidth="1"/>
    <col min="5620" max="5620" width="1.42578125" style="191" customWidth="1"/>
    <col min="5621" max="5621" width="7.7109375" style="191" bestFit="1" customWidth="1"/>
    <col min="5622" max="5622" width="1.42578125" style="191" customWidth="1"/>
    <col min="5623" max="5623" width="15" style="191" customWidth="1"/>
    <col min="5624" max="5624" width="1.42578125" style="191" customWidth="1"/>
    <col min="5625" max="5625" width="18.140625" style="191" customWidth="1"/>
    <col min="5626" max="5626" width="1.42578125" style="191" customWidth="1"/>
    <col min="5627" max="5627" width="15" style="191" bestFit="1" customWidth="1"/>
    <col min="5628" max="5628" width="1.85546875" style="191" customWidth="1"/>
    <col min="5629" max="5629" width="15.28515625" style="191" customWidth="1"/>
    <col min="5630" max="5630" width="1.42578125" style="191" customWidth="1"/>
    <col min="5631" max="5631" width="16.7109375" style="191" customWidth="1"/>
    <col min="5632" max="5632" width="1.42578125" style="191" customWidth="1"/>
    <col min="5633" max="5633" width="16.42578125" style="191" customWidth="1"/>
    <col min="5634" max="5634" width="10.140625" style="191"/>
    <col min="5635" max="5635" width="14.42578125" style="191" bestFit="1" customWidth="1"/>
    <col min="5636" max="5873" width="10.140625" style="191"/>
    <col min="5874" max="5874" width="3" style="191" customWidth="1"/>
    <col min="5875" max="5875" width="62.42578125" style="191" customWidth="1"/>
    <col min="5876" max="5876" width="1.42578125" style="191" customWidth="1"/>
    <col min="5877" max="5877" width="7.7109375" style="191" bestFit="1" customWidth="1"/>
    <col min="5878" max="5878" width="1.42578125" style="191" customWidth="1"/>
    <col min="5879" max="5879" width="15" style="191" customWidth="1"/>
    <col min="5880" max="5880" width="1.42578125" style="191" customWidth="1"/>
    <col min="5881" max="5881" width="18.140625" style="191" customWidth="1"/>
    <col min="5882" max="5882" width="1.42578125" style="191" customWidth="1"/>
    <col min="5883" max="5883" width="15" style="191" bestFit="1" customWidth="1"/>
    <col min="5884" max="5884" width="1.85546875" style="191" customWidth="1"/>
    <col min="5885" max="5885" width="15.28515625" style="191" customWidth="1"/>
    <col min="5886" max="5886" width="1.42578125" style="191" customWidth="1"/>
    <col min="5887" max="5887" width="16.7109375" style="191" customWidth="1"/>
    <col min="5888" max="5888" width="1.42578125" style="191" customWidth="1"/>
    <col min="5889" max="5889" width="16.42578125" style="191" customWidth="1"/>
    <col min="5890" max="5890" width="10.140625" style="191"/>
    <col min="5891" max="5891" width="14.42578125" style="191" bestFit="1" customWidth="1"/>
    <col min="5892" max="6129" width="10.140625" style="191"/>
    <col min="6130" max="6130" width="3" style="191" customWidth="1"/>
    <col min="6131" max="6131" width="62.42578125" style="191" customWidth="1"/>
    <col min="6132" max="6132" width="1.42578125" style="191" customWidth="1"/>
    <col min="6133" max="6133" width="7.7109375" style="191" bestFit="1" customWidth="1"/>
    <col min="6134" max="6134" width="1.42578125" style="191" customWidth="1"/>
    <col min="6135" max="6135" width="15" style="191" customWidth="1"/>
    <col min="6136" max="6136" width="1.42578125" style="191" customWidth="1"/>
    <col min="6137" max="6137" width="18.140625" style="191" customWidth="1"/>
    <col min="6138" max="6138" width="1.42578125" style="191" customWidth="1"/>
    <col min="6139" max="6139" width="15" style="191" bestFit="1" customWidth="1"/>
    <col min="6140" max="6140" width="1.85546875" style="191" customWidth="1"/>
    <col min="6141" max="6141" width="15.28515625" style="191" customWidth="1"/>
    <col min="6142" max="6142" width="1.42578125" style="191" customWidth="1"/>
    <col min="6143" max="6143" width="16.7109375" style="191" customWidth="1"/>
    <col min="6144" max="6144" width="1.42578125" style="191" customWidth="1"/>
    <col min="6145" max="6145" width="16.42578125" style="191" customWidth="1"/>
    <col min="6146" max="6146" width="10.140625" style="191"/>
    <col min="6147" max="6147" width="14.42578125" style="191" bestFit="1" customWidth="1"/>
    <col min="6148" max="6385" width="10.140625" style="191"/>
    <col min="6386" max="6386" width="3" style="191" customWidth="1"/>
    <col min="6387" max="6387" width="62.42578125" style="191" customWidth="1"/>
    <col min="6388" max="6388" width="1.42578125" style="191" customWidth="1"/>
    <col min="6389" max="6389" width="7.7109375" style="191" bestFit="1" customWidth="1"/>
    <col min="6390" max="6390" width="1.42578125" style="191" customWidth="1"/>
    <col min="6391" max="6391" width="15" style="191" customWidth="1"/>
    <col min="6392" max="6392" width="1.42578125" style="191" customWidth="1"/>
    <col min="6393" max="6393" width="18.140625" style="191" customWidth="1"/>
    <col min="6394" max="6394" width="1.42578125" style="191" customWidth="1"/>
    <col min="6395" max="6395" width="15" style="191" bestFit="1" customWidth="1"/>
    <col min="6396" max="6396" width="1.85546875" style="191" customWidth="1"/>
    <col min="6397" max="6397" width="15.28515625" style="191" customWidth="1"/>
    <col min="6398" max="6398" width="1.42578125" style="191" customWidth="1"/>
    <col min="6399" max="6399" width="16.7109375" style="191" customWidth="1"/>
    <col min="6400" max="6400" width="1.42578125" style="191" customWidth="1"/>
    <col min="6401" max="6401" width="16.42578125" style="191" customWidth="1"/>
    <col min="6402" max="6402" width="10.140625" style="191"/>
    <col min="6403" max="6403" width="14.42578125" style="191" bestFit="1" customWidth="1"/>
    <col min="6404" max="6641" width="10.140625" style="191"/>
    <col min="6642" max="6642" width="3" style="191" customWidth="1"/>
    <col min="6643" max="6643" width="62.42578125" style="191" customWidth="1"/>
    <col min="6644" max="6644" width="1.42578125" style="191" customWidth="1"/>
    <col min="6645" max="6645" width="7.7109375" style="191" bestFit="1" customWidth="1"/>
    <col min="6646" max="6646" width="1.42578125" style="191" customWidth="1"/>
    <col min="6647" max="6647" width="15" style="191" customWidth="1"/>
    <col min="6648" max="6648" width="1.42578125" style="191" customWidth="1"/>
    <col min="6649" max="6649" width="18.140625" style="191" customWidth="1"/>
    <col min="6650" max="6650" width="1.42578125" style="191" customWidth="1"/>
    <col min="6651" max="6651" width="15" style="191" bestFit="1" customWidth="1"/>
    <col min="6652" max="6652" width="1.85546875" style="191" customWidth="1"/>
    <col min="6653" max="6653" width="15.28515625" style="191" customWidth="1"/>
    <col min="6654" max="6654" width="1.42578125" style="191" customWidth="1"/>
    <col min="6655" max="6655" width="16.7109375" style="191" customWidth="1"/>
    <col min="6656" max="6656" width="1.42578125" style="191" customWidth="1"/>
    <col min="6657" max="6657" width="16.42578125" style="191" customWidth="1"/>
    <col min="6658" max="6658" width="10.140625" style="191"/>
    <col min="6659" max="6659" width="14.42578125" style="191" bestFit="1" customWidth="1"/>
    <col min="6660" max="6897" width="10.140625" style="191"/>
    <col min="6898" max="6898" width="3" style="191" customWidth="1"/>
    <col min="6899" max="6899" width="62.42578125" style="191" customWidth="1"/>
    <col min="6900" max="6900" width="1.42578125" style="191" customWidth="1"/>
    <col min="6901" max="6901" width="7.7109375" style="191" bestFit="1" customWidth="1"/>
    <col min="6902" max="6902" width="1.42578125" style="191" customWidth="1"/>
    <col min="6903" max="6903" width="15" style="191" customWidth="1"/>
    <col min="6904" max="6904" width="1.42578125" style="191" customWidth="1"/>
    <col min="6905" max="6905" width="18.140625" style="191" customWidth="1"/>
    <col min="6906" max="6906" width="1.42578125" style="191" customWidth="1"/>
    <col min="6907" max="6907" width="15" style="191" bestFit="1" customWidth="1"/>
    <col min="6908" max="6908" width="1.85546875" style="191" customWidth="1"/>
    <col min="6909" max="6909" width="15.28515625" style="191" customWidth="1"/>
    <col min="6910" max="6910" width="1.42578125" style="191" customWidth="1"/>
    <col min="6911" max="6911" width="16.7109375" style="191" customWidth="1"/>
    <col min="6912" max="6912" width="1.42578125" style="191" customWidth="1"/>
    <col min="6913" max="6913" width="16.42578125" style="191" customWidth="1"/>
    <col min="6914" max="6914" width="10.140625" style="191"/>
    <col min="6915" max="6915" width="14.42578125" style="191" bestFit="1" customWidth="1"/>
    <col min="6916" max="7153" width="10.140625" style="191"/>
    <col min="7154" max="7154" width="3" style="191" customWidth="1"/>
    <col min="7155" max="7155" width="62.42578125" style="191" customWidth="1"/>
    <col min="7156" max="7156" width="1.42578125" style="191" customWidth="1"/>
    <col min="7157" max="7157" width="7.7109375" style="191" bestFit="1" customWidth="1"/>
    <col min="7158" max="7158" width="1.42578125" style="191" customWidth="1"/>
    <col min="7159" max="7159" width="15" style="191" customWidth="1"/>
    <col min="7160" max="7160" width="1.42578125" style="191" customWidth="1"/>
    <col min="7161" max="7161" width="18.140625" style="191" customWidth="1"/>
    <col min="7162" max="7162" width="1.42578125" style="191" customWidth="1"/>
    <col min="7163" max="7163" width="15" style="191" bestFit="1" customWidth="1"/>
    <col min="7164" max="7164" width="1.85546875" style="191" customWidth="1"/>
    <col min="7165" max="7165" width="15.28515625" style="191" customWidth="1"/>
    <col min="7166" max="7166" width="1.42578125" style="191" customWidth="1"/>
    <col min="7167" max="7167" width="16.7109375" style="191" customWidth="1"/>
    <col min="7168" max="7168" width="1.42578125" style="191" customWidth="1"/>
    <col min="7169" max="7169" width="16.42578125" style="191" customWidth="1"/>
    <col min="7170" max="7170" width="10.140625" style="191"/>
    <col min="7171" max="7171" width="14.42578125" style="191" bestFit="1" customWidth="1"/>
    <col min="7172" max="7409" width="10.140625" style="191"/>
    <col min="7410" max="7410" width="3" style="191" customWidth="1"/>
    <col min="7411" max="7411" width="62.42578125" style="191" customWidth="1"/>
    <col min="7412" max="7412" width="1.42578125" style="191" customWidth="1"/>
    <col min="7413" max="7413" width="7.7109375" style="191" bestFit="1" customWidth="1"/>
    <col min="7414" max="7414" width="1.42578125" style="191" customWidth="1"/>
    <col min="7415" max="7415" width="15" style="191" customWidth="1"/>
    <col min="7416" max="7416" width="1.42578125" style="191" customWidth="1"/>
    <col min="7417" max="7417" width="18.140625" style="191" customWidth="1"/>
    <col min="7418" max="7418" width="1.42578125" style="191" customWidth="1"/>
    <col min="7419" max="7419" width="15" style="191" bestFit="1" customWidth="1"/>
    <col min="7420" max="7420" width="1.85546875" style="191" customWidth="1"/>
    <col min="7421" max="7421" width="15.28515625" style="191" customWidth="1"/>
    <col min="7422" max="7422" width="1.42578125" style="191" customWidth="1"/>
    <col min="7423" max="7423" width="16.7109375" style="191" customWidth="1"/>
    <col min="7424" max="7424" width="1.42578125" style="191" customWidth="1"/>
    <col min="7425" max="7425" width="16.42578125" style="191" customWidth="1"/>
    <col min="7426" max="7426" width="10.140625" style="191"/>
    <col min="7427" max="7427" width="14.42578125" style="191" bestFit="1" customWidth="1"/>
    <col min="7428" max="7665" width="10.140625" style="191"/>
    <col min="7666" max="7666" width="3" style="191" customWidth="1"/>
    <col min="7667" max="7667" width="62.42578125" style="191" customWidth="1"/>
    <col min="7668" max="7668" width="1.42578125" style="191" customWidth="1"/>
    <col min="7669" max="7669" width="7.7109375" style="191" bestFit="1" customWidth="1"/>
    <col min="7670" max="7670" width="1.42578125" style="191" customWidth="1"/>
    <col min="7671" max="7671" width="15" style="191" customWidth="1"/>
    <col min="7672" max="7672" width="1.42578125" style="191" customWidth="1"/>
    <col min="7673" max="7673" width="18.140625" style="191" customWidth="1"/>
    <col min="7674" max="7674" width="1.42578125" style="191" customWidth="1"/>
    <col min="7675" max="7675" width="15" style="191" bestFit="1" customWidth="1"/>
    <col min="7676" max="7676" width="1.85546875" style="191" customWidth="1"/>
    <col min="7677" max="7677" width="15.28515625" style="191" customWidth="1"/>
    <col min="7678" max="7678" width="1.42578125" style="191" customWidth="1"/>
    <col min="7679" max="7679" width="16.7109375" style="191" customWidth="1"/>
    <col min="7680" max="7680" width="1.42578125" style="191" customWidth="1"/>
    <col min="7681" max="7681" width="16.42578125" style="191" customWidth="1"/>
    <col min="7682" max="7682" width="10.140625" style="191"/>
    <col min="7683" max="7683" width="14.42578125" style="191" bestFit="1" customWidth="1"/>
    <col min="7684" max="7921" width="10.140625" style="191"/>
    <col min="7922" max="7922" width="3" style="191" customWidth="1"/>
    <col min="7923" max="7923" width="62.42578125" style="191" customWidth="1"/>
    <col min="7924" max="7924" width="1.42578125" style="191" customWidth="1"/>
    <col min="7925" max="7925" width="7.7109375" style="191" bestFit="1" customWidth="1"/>
    <col min="7926" max="7926" width="1.42578125" style="191" customWidth="1"/>
    <col min="7927" max="7927" width="15" style="191" customWidth="1"/>
    <col min="7928" max="7928" width="1.42578125" style="191" customWidth="1"/>
    <col min="7929" max="7929" width="18.140625" style="191" customWidth="1"/>
    <col min="7930" max="7930" width="1.42578125" style="191" customWidth="1"/>
    <col min="7931" max="7931" width="15" style="191" bestFit="1" customWidth="1"/>
    <col min="7932" max="7932" width="1.85546875" style="191" customWidth="1"/>
    <col min="7933" max="7933" width="15.28515625" style="191" customWidth="1"/>
    <col min="7934" max="7934" width="1.42578125" style="191" customWidth="1"/>
    <col min="7935" max="7935" width="16.7109375" style="191" customWidth="1"/>
    <col min="7936" max="7936" width="1.42578125" style="191" customWidth="1"/>
    <col min="7937" max="7937" width="16.42578125" style="191" customWidth="1"/>
    <col min="7938" max="7938" width="10.140625" style="191"/>
    <col min="7939" max="7939" width="14.42578125" style="191" bestFit="1" customWidth="1"/>
    <col min="7940" max="8177" width="10.140625" style="191"/>
    <col min="8178" max="8178" width="3" style="191" customWidth="1"/>
    <col min="8179" max="8179" width="62.42578125" style="191" customWidth="1"/>
    <col min="8180" max="8180" width="1.42578125" style="191" customWidth="1"/>
    <col min="8181" max="8181" width="7.7109375" style="191" bestFit="1" customWidth="1"/>
    <col min="8182" max="8182" width="1.42578125" style="191" customWidth="1"/>
    <col min="8183" max="8183" width="15" style="191" customWidth="1"/>
    <col min="8184" max="8184" width="1.42578125" style="191" customWidth="1"/>
    <col min="8185" max="8185" width="18.140625" style="191" customWidth="1"/>
    <col min="8186" max="8186" width="1.42578125" style="191" customWidth="1"/>
    <col min="8187" max="8187" width="15" style="191" bestFit="1" customWidth="1"/>
    <col min="8188" max="8188" width="1.85546875" style="191" customWidth="1"/>
    <col min="8189" max="8189" width="15.28515625" style="191" customWidth="1"/>
    <col min="8190" max="8190" width="1.42578125" style="191" customWidth="1"/>
    <col min="8191" max="8191" width="16.7109375" style="191" customWidth="1"/>
    <col min="8192" max="8192" width="1.42578125" style="191" customWidth="1"/>
    <col min="8193" max="8193" width="16.42578125" style="191" customWidth="1"/>
    <col min="8194" max="8194" width="10.140625" style="191"/>
    <col min="8195" max="8195" width="14.42578125" style="191" bestFit="1" customWidth="1"/>
    <col min="8196" max="8433" width="10.140625" style="191"/>
    <col min="8434" max="8434" width="3" style="191" customWidth="1"/>
    <col min="8435" max="8435" width="62.42578125" style="191" customWidth="1"/>
    <col min="8436" max="8436" width="1.42578125" style="191" customWidth="1"/>
    <col min="8437" max="8437" width="7.7109375" style="191" bestFit="1" customWidth="1"/>
    <col min="8438" max="8438" width="1.42578125" style="191" customWidth="1"/>
    <col min="8439" max="8439" width="15" style="191" customWidth="1"/>
    <col min="8440" max="8440" width="1.42578125" style="191" customWidth="1"/>
    <col min="8441" max="8441" width="18.140625" style="191" customWidth="1"/>
    <col min="8442" max="8442" width="1.42578125" style="191" customWidth="1"/>
    <col min="8443" max="8443" width="15" style="191" bestFit="1" customWidth="1"/>
    <col min="8444" max="8444" width="1.85546875" style="191" customWidth="1"/>
    <col min="8445" max="8445" width="15.28515625" style="191" customWidth="1"/>
    <col min="8446" max="8446" width="1.42578125" style="191" customWidth="1"/>
    <col min="8447" max="8447" width="16.7109375" style="191" customWidth="1"/>
    <col min="8448" max="8448" width="1.42578125" style="191" customWidth="1"/>
    <col min="8449" max="8449" width="16.42578125" style="191" customWidth="1"/>
    <col min="8450" max="8450" width="10.140625" style="191"/>
    <col min="8451" max="8451" width="14.42578125" style="191" bestFit="1" customWidth="1"/>
    <col min="8452" max="8689" width="10.140625" style="191"/>
    <col min="8690" max="8690" width="3" style="191" customWidth="1"/>
    <col min="8691" max="8691" width="62.42578125" style="191" customWidth="1"/>
    <col min="8692" max="8692" width="1.42578125" style="191" customWidth="1"/>
    <col min="8693" max="8693" width="7.7109375" style="191" bestFit="1" customWidth="1"/>
    <col min="8694" max="8694" width="1.42578125" style="191" customWidth="1"/>
    <col min="8695" max="8695" width="15" style="191" customWidth="1"/>
    <col min="8696" max="8696" width="1.42578125" style="191" customWidth="1"/>
    <col min="8697" max="8697" width="18.140625" style="191" customWidth="1"/>
    <col min="8698" max="8698" width="1.42578125" style="191" customWidth="1"/>
    <col min="8699" max="8699" width="15" style="191" bestFit="1" customWidth="1"/>
    <col min="8700" max="8700" width="1.85546875" style="191" customWidth="1"/>
    <col min="8701" max="8701" width="15.28515625" style="191" customWidth="1"/>
    <col min="8702" max="8702" width="1.42578125" style="191" customWidth="1"/>
    <col min="8703" max="8703" width="16.7109375" style="191" customWidth="1"/>
    <col min="8704" max="8704" width="1.42578125" style="191" customWidth="1"/>
    <col min="8705" max="8705" width="16.42578125" style="191" customWidth="1"/>
    <col min="8706" max="8706" width="10.140625" style="191"/>
    <col min="8707" max="8707" width="14.42578125" style="191" bestFit="1" customWidth="1"/>
    <col min="8708" max="8945" width="10.140625" style="191"/>
    <col min="8946" max="8946" width="3" style="191" customWidth="1"/>
    <col min="8947" max="8947" width="62.42578125" style="191" customWidth="1"/>
    <col min="8948" max="8948" width="1.42578125" style="191" customWidth="1"/>
    <col min="8949" max="8949" width="7.7109375" style="191" bestFit="1" customWidth="1"/>
    <col min="8950" max="8950" width="1.42578125" style="191" customWidth="1"/>
    <col min="8951" max="8951" width="15" style="191" customWidth="1"/>
    <col min="8952" max="8952" width="1.42578125" style="191" customWidth="1"/>
    <col min="8953" max="8953" width="18.140625" style="191" customWidth="1"/>
    <col min="8954" max="8954" width="1.42578125" style="191" customWidth="1"/>
    <col min="8955" max="8955" width="15" style="191" bestFit="1" customWidth="1"/>
    <col min="8956" max="8956" width="1.85546875" style="191" customWidth="1"/>
    <col min="8957" max="8957" width="15.28515625" style="191" customWidth="1"/>
    <col min="8958" max="8958" width="1.42578125" style="191" customWidth="1"/>
    <col min="8959" max="8959" width="16.7109375" style="191" customWidth="1"/>
    <col min="8960" max="8960" width="1.42578125" style="191" customWidth="1"/>
    <col min="8961" max="8961" width="16.42578125" style="191" customWidth="1"/>
    <col min="8962" max="8962" width="10.140625" style="191"/>
    <col min="8963" max="8963" width="14.42578125" style="191" bestFit="1" customWidth="1"/>
    <col min="8964" max="9201" width="10.140625" style="191"/>
    <col min="9202" max="9202" width="3" style="191" customWidth="1"/>
    <col min="9203" max="9203" width="62.42578125" style="191" customWidth="1"/>
    <col min="9204" max="9204" width="1.42578125" style="191" customWidth="1"/>
    <col min="9205" max="9205" width="7.7109375" style="191" bestFit="1" customWidth="1"/>
    <col min="9206" max="9206" width="1.42578125" style="191" customWidth="1"/>
    <col min="9207" max="9207" width="15" style="191" customWidth="1"/>
    <col min="9208" max="9208" width="1.42578125" style="191" customWidth="1"/>
    <col min="9209" max="9209" width="18.140625" style="191" customWidth="1"/>
    <col min="9210" max="9210" width="1.42578125" style="191" customWidth="1"/>
    <col min="9211" max="9211" width="15" style="191" bestFit="1" customWidth="1"/>
    <col min="9212" max="9212" width="1.85546875" style="191" customWidth="1"/>
    <col min="9213" max="9213" width="15.28515625" style="191" customWidth="1"/>
    <col min="9214" max="9214" width="1.42578125" style="191" customWidth="1"/>
    <col min="9215" max="9215" width="16.7109375" style="191" customWidth="1"/>
    <col min="9216" max="9216" width="1.42578125" style="191" customWidth="1"/>
    <col min="9217" max="9217" width="16.42578125" style="191" customWidth="1"/>
    <col min="9218" max="9218" width="10.140625" style="191"/>
    <col min="9219" max="9219" width="14.42578125" style="191" bestFit="1" customWidth="1"/>
    <col min="9220" max="9457" width="10.140625" style="191"/>
    <col min="9458" max="9458" width="3" style="191" customWidth="1"/>
    <col min="9459" max="9459" width="62.42578125" style="191" customWidth="1"/>
    <col min="9460" max="9460" width="1.42578125" style="191" customWidth="1"/>
    <col min="9461" max="9461" width="7.7109375" style="191" bestFit="1" customWidth="1"/>
    <col min="9462" max="9462" width="1.42578125" style="191" customWidth="1"/>
    <col min="9463" max="9463" width="15" style="191" customWidth="1"/>
    <col min="9464" max="9464" width="1.42578125" style="191" customWidth="1"/>
    <col min="9465" max="9465" width="18.140625" style="191" customWidth="1"/>
    <col min="9466" max="9466" width="1.42578125" style="191" customWidth="1"/>
    <col min="9467" max="9467" width="15" style="191" bestFit="1" customWidth="1"/>
    <col min="9468" max="9468" width="1.85546875" style="191" customWidth="1"/>
    <col min="9469" max="9469" width="15.28515625" style="191" customWidth="1"/>
    <col min="9470" max="9470" width="1.42578125" style="191" customWidth="1"/>
    <col min="9471" max="9471" width="16.7109375" style="191" customWidth="1"/>
    <col min="9472" max="9472" width="1.42578125" style="191" customWidth="1"/>
    <col min="9473" max="9473" width="16.42578125" style="191" customWidth="1"/>
    <col min="9474" max="9474" width="10.140625" style="191"/>
    <col min="9475" max="9475" width="14.42578125" style="191" bestFit="1" customWidth="1"/>
    <col min="9476" max="9713" width="10.140625" style="191"/>
    <col min="9714" max="9714" width="3" style="191" customWidth="1"/>
    <col min="9715" max="9715" width="62.42578125" style="191" customWidth="1"/>
    <col min="9716" max="9716" width="1.42578125" style="191" customWidth="1"/>
    <col min="9717" max="9717" width="7.7109375" style="191" bestFit="1" customWidth="1"/>
    <col min="9718" max="9718" width="1.42578125" style="191" customWidth="1"/>
    <col min="9719" max="9719" width="15" style="191" customWidth="1"/>
    <col min="9720" max="9720" width="1.42578125" style="191" customWidth="1"/>
    <col min="9721" max="9721" width="18.140625" style="191" customWidth="1"/>
    <col min="9722" max="9722" width="1.42578125" style="191" customWidth="1"/>
    <col min="9723" max="9723" width="15" style="191" bestFit="1" customWidth="1"/>
    <col min="9724" max="9724" width="1.85546875" style="191" customWidth="1"/>
    <col min="9725" max="9725" width="15.28515625" style="191" customWidth="1"/>
    <col min="9726" max="9726" width="1.42578125" style="191" customWidth="1"/>
    <col min="9727" max="9727" width="16.7109375" style="191" customWidth="1"/>
    <col min="9728" max="9728" width="1.42578125" style="191" customWidth="1"/>
    <col min="9729" max="9729" width="16.42578125" style="191" customWidth="1"/>
    <col min="9730" max="9730" width="10.140625" style="191"/>
    <col min="9731" max="9731" width="14.42578125" style="191" bestFit="1" customWidth="1"/>
    <col min="9732" max="9969" width="10.140625" style="191"/>
    <col min="9970" max="9970" width="3" style="191" customWidth="1"/>
    <col min="9971" max="9971" width="62.42578125" style="191" customWidth="1"/>
    <col min="9972" max="9972" width="1.42578125" style="191" customWidth="1"/>
    <col min="9973" max="9973" width="7.7109375" style="191" bestFit="1" customWidth="1"/>
    <col min="9974" max="9974" width="1.42578125" style="191" customWidth="1"/>
    <col min="9975" max="9975" width="15" style="191" customWidth="1"/>
    <col min="9976" max="9976" width="1.42578125" style="191" customWidth="1"/>
    <col min="9977" max="9977" width="18.140625" style="191" customWidth="1"/>
    <col min="9978" max="9978" width="1.42578125" style="191" customWidth="1"/>
    <col min="9979" max="9979" width="15" style="191" bestFit="1" customWidth="1"/>
    <col min="9980" max="9980" width="1.85546875" style="191" customWidth="1"/>
    <col min="9981" max="9981" width="15.28515625" style="191" customWidth="1"/>
    <col min="9982" max="9982" width="1.42578125" style="191" customWidth="1"/>
    <col min="9983" max="9983" width="16.7109375" style="191" customWidth="1"/>
    <col min="9984" max="9984" width="1.42578125" style="191" customWidth="1"/>
    <col min="9985" max="9985" width="16.42578125" style="191" customWidth="1"/>
    <col min="9986" max="9986" width="10.140625" style="191"/>
    <col min="9987" max="9987" width="14.42578125" style="191" bestFit="1" customWidth="1"/>
    <col min="9988" max="10225" width="10.140625" style="191"/>
    <col min="10226" max="10226" width="3" style="191" customWidth="1"/>
    <col min="10227" max="10227" width="62.42578125" style="191" customWidth="1"/>
    <col min="10228" max="10228" width="1.42578125" style="191" customWidth="1"/>
    <col min="10229" max="10229" width="7.7109375" style="191" bestFit="1" customWidth="1"/>
    <col min="10230" max="10230" width="1.42578125" style="191" customWidth="1"/>
    <col min="10231" max="10231" width="15" style="191" customWidth="1"/>
    <col min="10232" max="10232" width="1.42578125" style="191" customWidth="1"/>
    <col min="10233" max="10233" width="18.140625" style="191" customWidth="1"/>
    <col min="10234" max="10234" width="1.42578125" style="191" customWidth="1"/>
    <col min="10235" max="10235" width="15" style="191" bestFit="1" customWidth="1"/>
    <col min="10236" max="10236" width="1.85546875" style="191" customWidth="1"/>
    <col min="10237" max="10237" width="15.28515625" style="191" customWidth="1"/>
    <col min="10238" max="10238" width="1.42578125" style="191" customWidth="1"/>
    <col min="10239" max="10239" width="16.7109375" style="191" customWidth="1"/>
    <col min="10240" max="10240" width="1.42578125" style="191" customWidth="1"/>
    <col min="10241" max="10241" width="16.42578125" style="191" customWidth="1"/>
    <col min="10242" max="10242" width="10.140625" style="191"/>
    <col min="10243" max="10243" width="14.42578125" style="191" bestFit="1" customWidth="1"/>
    <col min="10244" max="10481" width="10.140625" style="191"/>
    <col min="10482" max="10482" width="3" style="191" customWidth="1"/>
    <col min="10483" max="10483" width="62.42578125" style="191" customWidth="1"/>
    <col min="10484" max="10484" width="1.42578125" style="191" customWidth="1"/>
    <col min="10485" max="10485" width="7.7109375" style="191" bestFit="1" customWidth="1"/>
    <col min="10486" max="10486" width="1.42578125" style="191" customWidth="1"/>
    <col min="10487" max="10487" width="15" style="191" customWidth="1"/>
    <col min="10488" max="10488" width="1.42578125" style="191" customWidth="1"/>
    <col min="10489" max="10489" width="18.140625" style="191" customWidth="1"/>
    <col min="10490" max="10490" width="1.42578125" style="191" customWidth="1"/>
    <col min="10491" max="10491" width="15" style="191" bestFit="1" customWidth="1"/>
    <col min="10492" max="10492" width="1.85546875" style="191" customWidth="1"/>
    <col min="10493" max="10493" width="15.28515625" style="191" customWidth="1"/>
    <col min="10494" max="10494" width="1.42578125" style="191" customWidth="1"/>
    <col min="10495" max="10495" width="16.7109375" style="191" customWidth="1"/>
    <col min="10496" max="10496" width="1.42578125" style="191" customWidth="1"/>
    <col min="10497" max="10497" width="16.42578125" style="191" customWidth="1"/>
    <col min="10498" max="10498" width="10.140625" style="191"/>
    <col min="10499" max="10499" width="14.42578125" style="191" bestFit="1" customWidth="1"/>
    <col min="10500" max="10737" width="10.140625" style="191"/>
    <col min="10738" max="10738" width="3" style="191" customWidth="1"/>
    <col min="10739" max="10739" width="62.42578125" style="191" customWidth="1"/>
    <col min="10740" max="10740" width="1.42578125" style="191" customWidth="1"/>
    <col min="10741" max="10741" width="7.7109375" style="191" bestFit="1" customWidth="1"/>
    <col min="10742" max="10742" width="1.42578125" style="191" customWidth="1"/>
    <col min="10743" max="10743" width="15" style="191" customWidth="1"/>
    <col min="10744" max="10744" width="1.42578125" style="191" customWidth="1"/>
    <col min="10745" max="10745" width="18.140625" style="191" customWidth="1"/>
    <col min="10746" max="10746" width="1.42578125" style="191" customWidth="1"/>
    <col min="10747" max="10747" width="15" style="191" bestFit="1" customWidth="1"/>
    <col min="10748" max="10748" width="1.85546875" style="191" customWidth="1"/>
    <col min="10749" max="10749" width="15.28515625" style="191" customWidth="1"/>
    <col min="10750" max="10750" width="1.42578125" style="191" customWidth="1"/>
    <col min="10751" max="10751" width="16.7109375" style="191" customWidth="1"/>
    <col min="10752" max="10752" width="1.42578125" style="191" customWidth="1"/>
    <col min="10753" max="10753" width="16.42578125" style="191" customWidth="1"/>
    <col min="10754" max="10754" width="10.140625" style="191"/>
    <col min="10755" max="10755" width="14.42578125" style="191" bestFit="1" customWidth="1"/>
    <col min="10756" max="10993" width="10.140625" style="191"/>
    <col min="10994" max="10994" width="3" style="191" customWidth="1"/>
    <col min="10995" max="10995" width="62.42578125" style="191" customWidth="1"/>
    <col min="10996" max="10996" width="1.42578125" style="191" customWidth="1"/>
    <col min="10997" max="10997" width="7.7109375" style="191" bestFit="1" customWidth="1"/>
    <col min="10998" max="10998" width="1.42578125" style="191" customWidth="1"/>
    <col min="10999" max="10999" width="15" style="191" customWidth="1"/>
    <col min="11000" max="11000" width="1.42578125" style="191" customWidth="1"/>
    <col min="11001" max="11001" width="18.140625" style="191" customWidth="1"/>
    <col min="11002" max="11002" width="1.42578125" style="191" customWidth="1"/>
    <col min="11003" max="11003" width="15" style="191" bestFit="1" customWidth="1"/>
    <col min="11004" max="11004" width="1.85546875" style="191" customWidth="1"/>
    <col min="11005" max="11005" width="15.28515625" style="191" customWidth="1"/>
    <col min="11006" max="11006" width="1.42578125" style="191" customWidth="1"/>
    <col min="11007" max="11007" width="16.7109375" style="191" customWidth="1"/>
    <col min="11008" max="11008" width="1.42578125" style="191" customWidth="1"/>
    <col min="11009" max="11009" width="16.42578125" style="191" customWidth="1"/>
    <col min="11010" max="11010" width="10.140625" style="191"/>
    <col min="11011" max="11011" width="14.42578125" style="191" bestFit="1" customWidth="1"/>
    <col min="11012" max="11249" width="10.140625" style="191"/>
    <col min="11250" max="11250" width="3" style="191" customWidth="1"/>
    <col min="11251" max="11251" width="62.42578125" style="191" customWidth="1"/>
    <col min="11252" max="11252" width="1.42578125" style="191" customWidth="1"/>
    <col min="11253" max="11253" width="7.7109375" style="191" bestFit="1" customWidth="1"/>
    <col min="11254" max="11254" width="1.42578125" style="191" customWidth="1"/>
    <col min="11255" max="11255" width="15" style="191" customWidth="1"/>
    <col min="11256" max="11256" width="1.42578125" style="191" customWidth="1"/>
    <col min="11257" max="11257" width="18.140625" style="191" customWidth="1"/>
    <col min="11258" max="11258" width="1.42578125" style="191" customWidth="1"/>
    <col min="11259" max="11259" width="15" style="191" bestFit="1" customWidth="1"/>
    <col min="11260" max="11260" width="1.85546875" style="191" customWidth="1"/>
    <col min="11261" max="11261" width="15.28515625" style="191" customWidth="1"/>
    <col min="11262" max="11262" width="1.42578125" style="191" customWidth="1"/>
    <col min="11263" max="11263" width="16.7109375" style="191" customWidth="1"/>
    <col min="11264" max="11264" width="1.42578125" style="191" customWidth="1"/>
    <col min="11265" max="11265" width="16.42578125" style="191" customWidth="1"/>
    <col min="11266" max="11266" width="10.140625" style="191"/>
    <col min="11267" max="11267" width="14.42578125" style="191" bestFit="1" customWidth="1"/>
    <col min="11268" max="11505" width="10.140625" style="191"/>
    <col min="11506" max="11506" width="3" style="191" customWidth="1"/>
    <col min="11507" max="11507" width="62.42578125" style="191" customWidth="1"/>
    <col min="11508" max="11508" width="1.42578125" style="191" customWidth="1"/>
    <col min="11509" max="11509" width="7.7109375" style="191" bestFit="1" customWidth="1"/>
    <col min="11510" max="11510" width="1.42578125" style="191" customWidth="1"/>
    <col min="11511" max="11511" width="15" style="191" customWidth="1"/>
    <col min="11512" max="11512" width="1.42578125" style="191" customWidth="1"/>
    <col min="11513" max="11513" width="18.140625" style="191" customWidth="1"/>
    <col min="11514" max="11514" width="1.42578125" style="191" customWidth="1"/>
    <col min="11515" max="11515" width="15" style="191" bestFit="1" customWidth="1"/>
    <col min="11516" max="11516" width="1.85546875" style="191" customWidth="1"/>
    <col min="11517" max="11517" width="15.28515625" style="191" customWidth="1"/>
    <col min="11518" max="11518" width="1.42578125" style="191" customWidth="1"/>
    <col min="11519" max="11519" width="16.7109375" style="191" customWidth="1"/>
    <col min="11520" max="11520" width="1.42578125" style="191" customWidth="1"/>
    <col min="11521" max="11521" width="16.42578125" style="191" customWidth="1"/>
    <col min="11522" max="11522" width="10.140625" style="191"/>
    <col min="11523" max="11523" width="14.42578125" style="191" bestFit="1" customWidth="1"/>
    <col min="11524" max="11761" width="10.140625" style="191"/>
    <col min="11762" max="11762" width="3" style="191" customWidth="1"/>
    <col min="11763" max="11763" width="62.42578125" style="191" customWidth="1"/>
    <col min="11764" max="11764" width="1.42578125" style="191" customWidth="1"/>
    <col min="11765" max="11765" width="7.7109375" style="191" bestFit="1" customWidth="1"/>
    <col min="11766" max="11766" width="1.42578125" style="191" customWidth="1"/>
    <col min="11767" max="11767" width="15" style="191" customWidth="1"/>
    <col min="11768" max="11768" width="1.42578125" style="191" customWidth="1"/>
    <col min="11769" max="11769" width="18.140625" style="191" customWidth="1"/>
    <col min="11770" max="11770" width="1.42578125" style="191" customWidth="1"/>
    <col min="11771" max="11771" width="15" style="191" bestFit="1" customWidth="1"/>
    <col min="11772" max="11772" width="1.85546875" style="191" customWidth="1"/>
    <col min="11773" max="11773" width="15.28515625" style="191" customWidth="1"/>
    <col min="11774" max="11774" width="1.42578125" style="191" customWidth="1"/>
    <col min="11775" max="11775" width="16.7109375" style="191" customWidth="1"/>
    <col min="11776" max="11776" width="1.42578125" style="191" customWidth="1"/>
    <col min="11777" max="11777" width="16.42578125" style="191" customWidth="1"/>
    <col min="11778" max="11778" width="10.140625" style="191"/>
    <col min="11779" max="11779" width="14.42578125" style="191" bestFit="1" customWidth="1"/>
    <col min="11780" max="12017" width="10.140625" style="191"/>
    <col min="12018" max="12018" width="3" style="191" customWidth="1"/>
    <col min="12019" max="12019" width="62.42578125" style="191" customWidth="1"/>
    <col min="12020" max="12020" width="1.42578125" style="191" customWidth="1"/>
    <col min="12021" max="12021" width="7.7109375" style="191" bestFit="1" customWidth="1"/>
    <col min="12022" max="12022" width="1.42578125" style="191" customWidth="1"/>
    <col min="12023" max="12023" width="15" style="191" customWidth="1"/>
    <col min="12024" max="12024" width="1.42578125" style="191" customWidth="1"/>
    <col min="12025" max="12025" width="18.140625" style="191" customWidth="1"/>
    <col min="12026" max="12026" width="1.42578125" style="191" customWidth="1"/>
    <col min="12027" max="12027" width="15" style="191" bestFit="1" customWidth="1"/>
    <col min="12028" max="12028" width="1.85546875" style="191" customWidth="1"/>
    <col min="12029" max="12029" width="15.28515625" style="191" customWidth="1"/>
    <col min="12030" max="12030" width="1.42578125" style="191" customWidth="1"/>
    <col min="12031" max="12031" width="16.7109375" style="191" customWidth="1"/>
    <col min="12032" max="12032" width="1.42578125" style="191" customWidth="1"/>
    <col min="12033" max="12033" width="16.42578125" style="191" customWidth="1"/>
    <col min="12034" max="12034" width="10.140625" style="191"/>
    <col min="12035" max="12035" width="14.42578125" style="191" bestFit="1" customWidth="1"/>
    <col min="12036" max="12273" width="10.140625" style="191"/>
    <col min="12274" max="12274" width="3" style="191" customWidth="1"/>
    <col min="12275" max="12275" width="62.42578125" style="191" customWidth="1"/>
    <col min="12276" max="12276" width="1.42578125" style="191" customWidth="1"/>
    <col min="12277" max="12277" width="7.7109375" style="191" bestFit="1" customWidth="1"/>
    <col min="12278" max="12278" width="1.42578125" style="191" customWidth="1"/>
    <col min="12279" max="12279" width="15" style="191" customWidth="1"/>
    <col min="12280" max="12280" width="1.42578125" style="191" customWidth="1"/>
    <col min="12281" max="12281" width="18.140625" style="191" customWidth="1"/>
    <col min="12282" max="12282" width="1.42578125" style="191" customWidth="1"/>
    <col min="12283" max="12283" width="15" style="191" bestFit="1" customWidth="1"/>
    <col min="12284" max="12284" width="1.85546875" style="191" customWidth="1"/>
    <col min="12285" max="12285" width="15.28515625" style="191" customWidth="1"/>
    <col min="12286" max="12286" width="1.42578125" style="191" customWidth="1"/>
    <col min="12287" max="12287" width="16.7109375" style="191" customWidth="1"/>
    <col min="12288" max="12288" width="1.42578125" style="191" customWidth="1"/>
    <col min="12289" max="12289" width="16.42578125" style="191" customWidth="1"/>
    <col min="12290" max="12290" width="10.140625" style="191"/>
    <col min="12291" max="12291" width="14.42578125" style="191" bestFit="1" customWidth="1"/>
    <col min="12292" max="12529" width="10.140625" style="191"/>
    <col min="12530" max="12530" width="3" style="191" customWidth="1"/>
    <col min="12531" max="12531" width="62.42578125" style="191" customWidth="1"/>
    <col min="12532" max="12532" width="1.42578125" style="191" customWidth="1"/>
    <col min="12533" max="12533" width="7.7109375" style="191" bestFit="1" customWidth="1"/>
    <col min="12534" max="12534" width="1.42578125" style="191" customWidth="1"/>
    <col min="12535" max="12535" width="15" style="191" customWidth="1"/>
    <col min="12536" max="12536" width="1.42578125" style="191" customWidth="1"/>
    <col min="12537" max="12537" width="18.140625" style="191" customWidth="1"/>
    <col min="12538" max="12538" width="1.42578125" style="191" customWidth="1"/>
    <col min="12539" max="12539" width="15" style="191" bestFit="1" customWidth="1"/>
    <col min="12540" max="12540" width="1.85546875" style="191" customWidth="1"/>
    <col min="12541" max="12541" width="15.28515625" style="191" customWidth="1"/>
    <col min="12542" max="12542" width="1.42578125" style="191" customWidth="1"/>
    <col min="12543" max="12543" width="16.7109375" style="191" customWidth="1"/>
    <col min="12544" max="12544" width="1.42578125" style="191" customWidth="1"/>
    <col min="12545" max="12545" width="16.42578125" style="191" customWidth="1"/>
    <col min="12546" max="12546" width="10.140625" style="191"/>
    <col min="12547" max="12547" width="14.42578125" style="191" bestFit="1" customWidth="1"/>
    <col min="12548" max="12785" width="10.140625" style="191"/>
    <col min="12786" max="12786" width="3" style="191" customWidth="1"/>
    <col min="12787" max="12787" width="62.42578125" style="191" customWidth="1"/>
    <col min="12788" max="12788" width="1.42578125" style="191" customWidth="1"/>
    <col min="12789" max="12789" width="7.7109375" style="191" bestFit="1" customWidth="1"/>
    <col min="12790" max="12790" width="1.42578125" style="191" customWidth="1"/>
    <col min="12791" max="12791" width="15" style="191" customWidth="1"/>
    <col min="12792" max="12792" width="1.42578125" style="191" customWidth="1"/>
    <col min="12793" max="12793" width="18.140625" style="191" customWidth="1"/>
    <col min="12794" max="12794" width="1.42578125" style="191" customWidth="1"/>
    <col min="12795" max="12795" width="15" style="191" bestFit="1" customWidth="1"/>
    <col min="12796" max="12796" width="1.85546875" style="191" customWidth="1"/>
    <col min="12797" max="12797" width="15.28515625" style="191" customWidth="1"/>
    <col min="12798" max="12798" width="1.42578125" style="191" customWidth="1"/>
    <col min="12799" max="12799" width="16.7109375" style="191" customWidth="1"/>
    <col min="12800" max="12800" width="1.42578125" style="191" customWidth="1"/>
    <col min="12801" max="12801" width="16.42578125" style="191" customWidth="1"/>
    <col min="12802" max="12802" width="10.140625" style="191"/>
    <col min="12803" max="12803" width="14.42578125" style="191" bestFit="1" customWidth="1"/>
    <col min="12804" max="13041" width="10.140625" style="191"/>
    <col min="13042" max="13042" width="3" style="191" customWidth="1"/>
    <col min="13043" max="13043" width="62.42578125" style="191" customWidth="1"/>
    <col min="13044" max="13044" width="1.42578125" style="191" customWidth="1"/>
    <col min="13045" max="13045" width="7.7109375" style="191" bestFit="1" customWidth="1"/>
    <col min="13046" max="13046" width="1.42578125" style="191" customWidth="1"/>
    <col min="13047" max="13047" width="15" style="191" customWidth="1"/>
    <col min="13048" max="13048" width="1.42578125" style="191" customWidth="1"/>
    <col min="13049" max="13049" width="18.140625" style="191" customWidth="1"/>
    <col min="13050" max="13050" width="1.42578125" style="191" customWidth="1"/>
    <col min="13051" max="13051" width="15" style="191" bestFit="1" customWidth="1"/>
    <col min="13052" max="13052" width="1.85546875" style="191" customWidth="1"/>
    <col min="13053" max="13053" width="15.28515625" style="191" customWidth="1"/>
    <col min="13054" max="13054" width="1.42578125" style="191" customWidth="1"/>
    <col min="13055" max="13055" width="16.7109375" style="191" customWidth="1"/>
    <col min="13056" max="13056" width="1.42578125" style="191" customWidth="1"/>
    <col min="13057" max="13057" width="16.42578125" style="191" customWidth="1"/>
    <col min="13058" max="13058" width="10.140625" style="191"/>
    <col min="13059" max="13059" width="14.42578125" style="191" bestFit="1" customWidth="1"/>
    <col min="13060" max="13297" width="10.140625" style="191"/>
    <col min="13298" max="13298" width="3" style="191" customWidth="1"/>
    <col min="13299" max="13299" width="62.42578125" style="191" customWidth="1"/>
    <col min="13300" max="13300" width="1.42578125" style="191" customWidth="1"/>
    <col min="13301" max="13301" width="7.7109375" style="191" bestFit="1" customWidth="1"/>
    <col min="13302" max="13302" width="1.42578125" style="191" customWidth="1"/>
    <col min="13303" max="13303" width="15" style="191" customWidth="1"/>
    <col min="13304" max="13304" width="1.42578125" style="191" customWidth="1"/>
    <col min="13305" max="13305" width="18.140625" style="191" customWidth="1"/>
    <col min="13306" max="13306" width="1.42578125" style="191" customWidth="1"/>
    <col min="13307" max="13307" width="15" style="191" bestFit="1" customWidth="1"/>
    <col min="13308" max="13308" width="1.85546875" style="191" customWidth="1"/>
    <col min="13309" max="13309" width="15.28515625" style="191" customWidth="1"/>
    <col min="13310" max="13310" width="1.42578125" style="191" customWidth="1"/>
    <col min="13311" max="13311" width="16.7109375" style="191" customWidth="1"/>
    <col min="13312" max="13312" width="1.42578125" style="191" customWidth="1"/>
    <col min="13313" max="13313" width="16.42578125" style="191" customWidth="1"/>
    <col min="13314" max="13314" width="10.140625" style="191"/>
    <col min="13315" max="13315" width="14.42578125" style="191" bestFit="1" customWidth="1"/>
    <col min="13316" max="13553" width="10.140625" style="191"/>
    <col min="13554" max="13554" width="3" style="191" customWidth="1"/>
    <col min="13555" max="13555" width="62.42578125" style="191" customWidth="1"/>
    <col min="13556" max="13556" width="1.42578125" style="191" customWidth="1"/>
    <col min="13557" max="13557" width="7.7109375" style="191" bestFit="1" customWidth="1"/>
    <col min="13558" max="13558" width="1.42578125" style="191" customWidth="1"/>
    <col min="13559" max="13559" width="15" style="191" customWidth="1"/>
    <col min="13560" max="13560" width="1.42578125" style="191" customWidth="1"/>
    <col min="13561" max="13561" width="18.140625" style="191" customWidth="1"/>
    <col min="13562" max="13562" width="1.42578125" style="191" customWidth="1"/>
    <col min="13563" max="13563" width="15" style="191" bestFit="1" customWidth="1"/>
    <col min="13564" max="13564" width="1.85546875" style="191" customWidth="1"/>
    <col min="13565" max="13565" width="15.28515625" style="191" customWidth="1"/>
    <col min="13566" max="13566" width="1.42578125" style="191" customWidth="1"/>
    <col min="13567" max="13567" width="16.7109375" style="191" customWidth="1"/>
    <col min="13568" max="13568" width="1.42578125" style="191" customWidth="1"/>
    <col min="13569" max="13569" width="16.42578125" style="191" customWidth="1"/>
    <col min="13570" max="13570" width="10.140625" style="191"/>
    <col min="13571" max="13571" width="14.42578125" style="191" bestFit="1" customWidth="1"/>
    <col min="13572" max="13809" width="10.140625" style="191"/>
    <col min="13810" max="13810" width="3" style="191" customWidth="1"/>
    <col min="13811" max="13811" width="62.42578125" style="191" customWidth="1"/>
    <col min="13812" max="13812" width="1.42578125" style="191" customWidth="1"/>
    <col min="13813" max="13813" width="7.7109375" style="191" bestFit="1" customWidth="1"/>
    <col min="13814" max="13814" width="1.42578125" style="191" customWidth="1"/>
    <col min="13815" max="13815" width="15" style="191" customWidth="1"/>
    <col min="13816" max="13816" width="1.42578125" style="191" customWidth="1"/>
    <col min="13817" max="13817" width="18.140625" style="191" customWidth="1"/>
    <col min="13818" max="13818" width="1.42578125" style="191" customWidth="1"/>
    <col min="13819" max="13819" width="15" style="191" bestFit="1" customWidth="1"/>
    <col min="13820" max="13820" width="1.85546875" style="191" customWidth="1"/>
    <col min="13821" max="13821" width="15.28515625" style="191" customWidth="1"/>
    <col min="13822" max="13822" width="1.42578125" style="191" customWidth="1"/>
    <col min="13823" max="13823" width="16.7109375" style="191" customWidth="1"/>
    <col min="13824" max="13824" width="1.42578125" style="191" customWidth="1"/>
    <col min="13825" max="13825" width="16.42578125" style="191" customWidth="1"/>
    <col min="13826" max="13826" width="10.140625" style="191"/>
    <col min="13827" max="13827" width="14.42578125" style="191" bestFit="1" customWidth="1"/>
    <col min="13828" max="14065" width="10.140625" style="191"/>
    <col min="14066" max="14066" width="3" style="191" customWidth="1"/>
    <col min="14067" max="14067" width="62.42578125" style="191" customWidth="1"/>
    <col min="14068" max="14068" width="1.42578125" style="191" customWidth="1"/>
    <col min="14069" max="14069" width="7.7109375" style="191" bestFit="1" customWidth="1"/>
    <col min="14070" max="14070" width="1.42578125" style="191" customWidth="1"/>
    <col min="14071" max="14071" width="15" style="191" customWidth="1"/>
    <col min="14072" max="14072" width="1.42578125" style="191" customWidth="1"/>
    <col min="14073" max="14073" width="18.140625" style="191" customWidth="1"/>
    <col min="14074" max="14074" width="1.42578125" style="191" customWidth="1"/>
    <col min="14075" max="14075" width="15" style="191" bestFit="1" customWidth="1"/>
    <col min="14076" max="14076" width="1.85546875" style="191" customWidth="1"/>
    <col min="14077" max="14077" width="15.28515625" style="191" customWidth="1"/>
    <col min="14078" max="14078" width="1.42578125" style="191" customWidth="1"/>
    <col min="14079" max="14079" width="16.7109375" style="191" customWidth="1"/>
    <col min="14080" max="14080" width="1.42578125" style="191" customWidth="1"/>
    <col min="14081" max="14081" width="16.42578125" style="191" customWidth="1"/>
    <col min="14082" max="14082" width="10.140625" style="191"/>
    <col min="14083" max="14083" width="14.42578125" style="191" bestFit="1" customWidth="1"/>
    <col min="14084" max="14321" width="10.140625" style="191"/>
    <col min="14322" max="14322" width="3" style="191" customWidth="1"/>
    <col min="14323" max="14323" width="62.42578125" style="191" customWidth="1"/>
    <col min="14324" max="14324" width="1.42578125" style="191" customWidth="1"/>
    <col min="14325" max="14325" width="7.7109375" style="191" bestFit="1" customWidth="1"/>
    <col min="14326" max="14326" width="1.42578125" style="191" customWidth="1"/>
    <col min="14327" max="14327" width="15" style="191" customWidth="1"/>
    <col min="14328" max="14328" width="1.42578125" style="191" customWidth="1"/>
    <col min="14329" max="14329" width="18.140625" style="191" customWidth="1"/>
    <col min="14330" max="14330" width="1.42578125" style="191" customWidth="1"/>
    <col min="14331" max="14331" width="15" style="191" bestFit="1" customWidth="1"/>
    <col min="14332" max="14332" width="1.85546875" style="191" customWidth="1"/>
    <col min="14333" max="14333" width="15.28515625" style="191" customWidth="1"/>
    <col min="14334" max="14334" width="1.42578125" style="191" customWidth="1"/>
    <col min="14335" max="14335" width="16.7109375" style="191" customWidth="1"/>
    <col min="14336" max="14336" width="1.42578125" style="191" customWidth="1"/>
    <col min="14337" max="14337" width="16.42578125" style="191" customWidth="1"/>
    <col min="14338" max="14338" width="10.140625" style="191"/>
    <col min="14339" max="14339" width="14.42578125" style="191" bestFit="1" customWidth="1"/>
    <col min="14340" max="14577" width="10.140625" style="191"/>
    <col min="14578" max="14578" width="3" style="191" customWidth="1"/>
    <col min="14579" max="14579" width="62.42578125" style="191" customWidth="1"/>
    <col min="14580" max="14580" width="1.42578125" style="191" customWidth="1"/>
    <col min="14581" max="14581" width="7.7109375" style="191" bestFit="1" customWidth="1"/>
    <col min="14582" max="14582" width="1.42578125" style="191" customWidth="1"/>
    <col min="14583" max="14583" width="15" style="191" customWidth="1"/>
    <col min="14584" max="14584" width="1.42578125" style="191" customWidth="1"/>
    <col min="14585" max="14585" width="18.140625" style="191" customWidth="1"/>
    <col min="14586" max="14586" width="1.42578125" style="191" customWidth="1"/>
    <col min="14587" max="14587" width="15" style="191" bestFit="1" customWidth="1"/>
    <col min="14588" max="14588" width="1.85546875" style="191" customWidth="1"/>
    <col min="14589" max="14589" width="15.28515625" style="191" customWidth="1"/>
    <col min="14590" max="14590" width="1.42578125" style="191" customWidth="1"/>
    <col min="14591" max="14591" width="16.7109375" style="191" customWidth="1"/>
    <col min="14592" max="14592" width="1.42578125" style="191" customWidth="1"/>
    <col min="14593" max="14593" width="16.42578125" style="191" customWidth="1"/>
    <col min="14594" max="14594" width="10.140625" style="191"/>
    <col min="14595" max="14595" width="14.42578125" style="191" bestFit="1" customWidth="1"/>
    <col min="14596" max="14833" width="10.140625" style="191"/>
    <col min="14834" max="14834" width="3" style="191" customWidth="1"/>
    <col min="14835" max="14835" width="62.42578125" style="191" customWidth="1"/>
    <col min="14836" max="14836" width="1.42578125" style="191" customWidth="1"/>
    <col min="14837" max="14837" width="7.7109375" style="191" bestFit="1" customWidth="1"/>
    <col min="14838" max="14838" width="1.42578125" style="191" customWidth="1"/>
    <col min="14839" max="14839" width="15" style="191" customWidth="1"/>
    <col min="14840" max="14840" width="1.42578125" style="191" customWidth="1"/>
    <col min="14841" max="14841" width="18.140625" style="191" customWidth="1"/>
    <col min="14842" max="14842" width="1.42578125" style="191" customWidth="1"/>
    <col min="14843" max="14843" width="15" style="191" bestFit="1" customWidth="1"/>
    <col min="14844" max="14844" width="1.85546875" style="191" customWidth="1"/>
    <col min="14845" max="14845" width="15.28515625" style="191" customWidth="1"/>
    <col min="14846" max="14846" width="1.42578125" style="191" customWidth="1"/>
    <col min="14847" max="14847" width="16.7109375" style="191" customWidth="1"/>
    <col min="14848" max="14848" width="1.42578125" style="191" customWidth="1"/>
    <col min="14849" max="14849" width="16.42578125" style="191" customWidth="1"/>
    <col min="14850" max="14850" width="10.140625" style="191"/>
    <col min="14851" max="14851" width="14.42578125" style="191" bestFit="1" customWidth="1"/>
    <col min="14852" max="15089" width="10.140625" style="191"/>
    <col min="15090" max="15090" width="3" style="191" customWidth="1"/>
    <col min="15091" max="15091" width="62.42578125" style="191" customWidth="1"/>
    <col min="15092" max="15092" width="1.42578125" style="191" customWidth="1"/>
    <col min="15093" max="15093" width="7.7109375" style="191" bestFit="1" customWidth="1"/>
    <col min="15094" max="15094" width="1.42578125" style="191" customWidth="1"/>
    <col min="15095" max="15095" width="15" style="191" customWidth="1"/>
    <col min="15096" max="15096" width="1.42578125" style="191" customWidth="1"/>
    <col min="15097" max="15097" width="18.140625" style="191" customWidth="1"/>
    <col min="15098" max="15098" width="1.42578125" style="191" customWidth="1"/>
    <col min="15099" max="15099" width="15" style="191" bestFit="1" customWidth="1"/>
    <col min="15100" max="15100" width="1.85546875" style="191" customWidth="1"/>
    <col min="15101" max="15101" width="15.28515625" style="191" customWidth="1"/>
    <col min="15102" max="15102" width="1.42578125" style="191" customWidth="1"/>
    <col min="15103" max="15103" width="16.7109375" style="191" customWidth="1"/>
    <col min="15104" max="15104" width="1.42578125" style="191" customWidth="1"/>
    <col min="15105" max="15105" width="16.42578125" style="191" customWidth="1"/>
    <col min="15106" max="15106" width="10.140625" style="191"/>
    <col min="15107" max="15107" width="14.42578125" style="191" bestFit="1" customWidth="1"/>
    <col min="15108" max="15345" width="10.140625" style="191"/>
    <col min="15346" max="15346" width="3" style="191" customWidth="1"/>
    <col min="15347" max="15347" width="62.42578125" style="191" customWidth="1"/>
    <col min="15348" max="15348" width="1.42578125" style="191" customWidth="1"/>
    <col min="15349" max="15349" width="7.7109375" style="191" bestFit="1" customWidth="1"/>
    <col min="15350" max="15350" width="1.42578125" style="191" customWidth="1"/>
    <col min="15351" max="15351" width="15" style="191" customWidth="1"/>
    <col min="15352" max="15352" width="1.42578125" style="191" customWidth="1"/>
    <col min="15353" max="15353" width="18.140625" style="191" customWidth="1"/>
    <col min="15354" max="15354" width="1.42578125" style="191" customWidth="1"/>
    <col min="15355" max="15355" width="15" style="191" bestFit="1" customWidth="1"/>
    <col min="15356" max="15356" width="1.85546875" style="191" customWidth="1"/>
    <col min="15357" max="15357" width="15.28515625" style="191" customWidth="1"/>
    <col min="15358" max="15358" width="1.42578125" style="191" customWidth="1"/>
    <col min="15359" max="15359" width="16.7109375" style="191" customWidth="1"/>
    <col min="15360" max="15360" width="1.42578125" style="191" customWidth="1"/>
    <col min="15361" max="15361" width="16.42578125" style="191" customWidth="1"/>
    <col min="15362" max="15362" width="10.140625" style="191"/>
    <col min="15363" max="15363" width="14.42578125" style="191" bestFit="1" customWidth="1"/>
    <col min="15364" max="15601" width="10.140625" style="191"/>
    <col min="15602" max="15602" width="3" style="191" customWidth="1"/>
    <col min="15603" max="15603" width="62.42578125" style="191" customWidth="1"/>
    <col min="15604" max="15604" width="1.42578125" style="191" customWidth="1"/>
    <col min="15605" max="15605" width="7.7109375" style="191" bestFit="1" customWidth="1"/>
    <col min="15606" max="15606" width="1.42578125" style="191" customWidth="1"/>
    <col min="15607" max="15607" width="15" style="191" customWidth="1"/>
    <col min="15608" max="15608" width="1.42578125" style="191" customWidth="1"/>
    <col min="15609" max="15609" width="18.140625" style="191" customWidth="1"/>
    <col min="15610" max="15610" width="1.42578125" style="191" customWidth="1"/>
    <col min="15611" max="15611" width="15" style="191" bestFit="1" customWidth="1"/>
    <col min="15612" max="15612" width="1.85546875" style="191" customWidth="1"/>
    <col min="15613" max="15613" width="15.28515625" style="191" customWidth="1"/>
    <col min="15614" max="15614" width="1.42578125" style="191" customWidth="1"/>
    <col min="15615" max="15615" width="16.7109375" style="191" customWidth="1"/>
    <col min="15616" max="15616" width="1.42578125" style="191" customWidth="1"/>
    <col min="15617" max="15617" width="16.42578125" style="191" customWidth="1"/>
    <col min="15618" max="15618" width="10.140625" style="191"/>
    <col min="15619" max="15619" width="14.42578125" style="191" bestFit="1" customWidth="1"/>
    <col min="15620" max="15857" width="10.140625" style="191"/>
    <col min="15858" max="15858" width="3" style="191" customWidth="1"/>
    <col min="15859" max="15859" width="62.42578125" style="191" customWidth="1"/>
    <col min="15860" max="15860" width="1.42578125" style="191" customWidth="1"/>
    <col min="15861" max="15861" width="7.7109375" style="191" bestFit="1" customWidth="1"/>
    <col min="15862" max="15862" width="1.42578125" style="191" customWidth="1"/>
    <col min="15863" max="15863" width="15" style="191" customWidth="1"/>
    <col min="15864" max="15864" width="1.42578125" style="191" customWidth="1"/>
    <col min="15865" max="15865" width="18.140625" style="191" customWidth="1"/>
    <col min="15866" max="15866" width="1.42578125" style="191" customWidth="1"/>
    <col min="15867" max="15867" width="15" style="191" bestFit="1" customWidth="1"/>
    <col min="15868" max="15868" width="1.85546875" style="191" customWidth="1"/>
    <col min="15869" max="15869" width="15.28515625" style="191" customWidth="1"/>
    <col min="15870" max="15870" width="1.42578125" style="191" customWidth="1"/>
    <col min="15871" max="15871" width="16.7109375" style="191" customWidth="1"/>
    <col min="15872" max="15872" width="1.42578125" style="191" customWidth="1"/>
    <col min="15873" max="15873" width="16.42578125" style="191" customWidth="1"/>
    <col min="15874" max="15874" width="10.140625" style="191"/>
    <col min="15875" max="15875" width="14.42578125" style="191" bestFit="1" customWidth="1"/>
    <col min="15876" max="16113" width="10.140625" style="191"/>
    <col min="16114" max="16114" width="3" style="191" customWidth="1"/>
    <col min="16115" max="16115" width="62.42578125" style="191" customWidth="1"/>
    <col min="16116" max="16116" width="1.42578125" style="191" customWidth="1"/>
    <col min="16117" max="16117" width="7.7109375" style="191" bestFit="1" customWidth="1"/>
    <col min="16118" max="16118" width="1.42578125" style="191" customWidth="1"/>
    <col min="16119" max="16119" width="15" style="191" customWidth="1"/>
    <col min="16120" max="16120" width="1.42578125" style="191" customWidth="1"/>
    <col min="16121" max="16121" width="18.140625" style="191" customWidth="1"/>
    <col min="16122" max="16122" width="1.42578125" style="191" customWidth="1"/>
    <col min="16123" max="16123" width="15" style="191" bestFit="1" customWidth="1"/>
    <col min="16124" max="16124" width="1.85546875" style="191" customWidth="1"/>
    <col min="16125" max="16125" width="15.28515625" style="191" customWidth="1"/>
    <col min="16126" max="16126" width="1.42578125" style="191" customWidth="1"/>
    <col min="16127" max="16127" width="16.7109375" style="191" customWidth="1"/>
    <col min="16128" max="16128" width="1.42578125" style="191" customWidth="1"/>
    <col min="16129" max="16129" width="16.42578125" style="191" customWidth="1"/>
    <col min="16130" max="16130" width="10.140625" style="191"/>
    <col min="16131" max="16131" width="14.42578125" style="191" bestFit="1" customWidth="1"/>
    <col min="16132" max="16384" width="10.140625" style="191"/>
  </cols>
  <sheetData>
    <row r="1" spans="1:26" ht="23.25" customHeight="1">
      <c r="A1" s="155" t="str">
        <f>'EQ Conso (T)'!A1</f>
        <v xml:space="preserve">SIAMRAJ PUBLIC COMPANY LIMITED AND SUBSIDIARIES </v>
      </c>
      <c r="R1" s="192"/>
      <c r="S1" s="192"/>
      <c r="T1" s="192"/>
      <c r="U1" s="192"/>
      <c r="V1" s="192"/>
      <c r="W1" s="192"/>
      <c r="X1" s="192"/>
      <c r="Y1" s="192"/>
      <c r="Z1" s="192"/>
    </row>
    <row r="2" spans="1:26" ht="23.25" customHeight="1">
      <c r="A2" s="155" t="str">
        <f>'EQ Conso (T)'!A2</f>
        <v>STATEMENTS OF CHANGES IN SHAREHOLDERS' EQUITY</v>
      </c>
    </row>
    <row r="3" spans="1:26" ht="23.25" customHeight="1">
      <c r="A3" s="128" t="str">
        <f>'PL (T)'!A3</f>
        <v>FOR THE YEAR ENDED DECEMBER 31, 2024</v>
      </c>
      <c r="R3" s="192"/>
      <c r="S3" s="192"/>
      <c r="T3" s="192"/>
      <c r="U3" s="192"/>
      <c r="V3" s="192"/>
      <c r="W3" s="192"/>
      <c r="X3" s="192"/>
      <c r="Y3" s="192"/>
      <c r="Z3" s="192"/>
    </row>
    <row r="4" spans="1:26" ht="23.25" customHeight="1">
      <c r="P4" s="193"/>
    </row>
    <row r="5" spans="1:26" ht="23.25" customHeight="1">
      <c r="D5" s="240" t="s">
        <v>3</v>
      </c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R5" s="192"/>
      <c r="S5" s="192"/>
      <c r="T5" s="192"/>
      <c r="U5" s="192"/>
      <c r="V5" s="192"/>
      <c r="W5" s="192"/>
      <c r="X5" s="192"/>
      <c r="Y5" s="192"/>
      <c r="Z5" s="192"/>
    </row>
    <row r="6" spans="1:26" ht="27" customHeight="1">
      <c r="D6" s="254" t="s">
        <v>144</v>
      </c>
      <c r="E6" s="194"/>
      <c r="F6" s="255" t="s">
        <v>177</v>
      </c>
      <c r="G6" s="194"/>
      <c r="H6" s="255" t="s">
        <v>48</v>
      </c>
      <c r="I6" s="194"/>
      <c r="J6" s="245" t="s">
        <v>49</v>
      </c>
      <c r="K6" s="245"/>
      <c r="L6" s="245"/>
      <c r="M6" s="194"/>
      <c r="N6" s="254" t="s">
        <v>52</v>
      </c>
      <c r="O6" s="195"/>
      <c r="P6" s="254" t="s">
        <v>146</v>
      </c>
      <c r="R6" s="192"/>
      <c r="S6" s="192"/>
      <c r="T6" s="192"/>
      <c r="U6" s="192"/>
      <c r="V6" s="192"/>
      <c r="W6" s="192"/>
      <c r="X6" s="192"/>
      <c r="Y6" s="192"/>
      <c r="Z6" s="192"/>
    </row>
    <row r="7" spans="1:26" ht="27" customHeight="1">
      <c r="D7" s="252"/>
      <c r="E7" s="194"/>
      <c r="F7" s="256"/>
      <c r="G7" s="194"/>
      <c r="H7" s="256"/>
      <c r="I7" s="194"/>
      <c r="J7" s="239"/>
      <c r="K7" s="239"/>
      <c r="L7" s="239"/>
      <c r="M7" s="194"/>
      <c r="N7" s="253"/>
      <c r="O7" s="195"/>
      <c r="P7" s="252"/>
      <c r="R7" s="192"/>
      <c r="S7" s="192"/>
      <c r="T7" s="192"/>
      <c r="U7" s="192"/>
      <c r="V7" s="192"/>
      <c r="W7" s="192"/>
      <c r="X7" s="192"/>
      <c r="Y7" s="192"/>
      <c r="Z7" s="192"/>
    </row>
    <row r="8" spans="1:26" ht="28.15" customHeight="1">
      <c r="D8" s="252"/>
      <c r="E8" s="194"/>
      <c r="F8" s="256"/>
      <c r="G8" s="194"/>
      <c r="H8" s="256"/>
      <c r="I8" s="194"/>
      <c r="J8" s="252" t="s">
        <v>151</v>
      </c>
      <c r="K8" s="194"/>
      <c r="L8" s="258" t="s">
        <v>51</v>
      </c>
      <c r="M8" s="195"/>
      <c r="N8" s="260" t="s">
        <v>217</v>
      </c>
      <c r="O8" s="195"/>
      <c r="P8" s="252"/>
      <c r="R8" s="192"/>
      <c r="S8" s="192"/>
      <c r="T8" s="192"/>
      <c r="U8" s="192"/>
      <c r="V8" s="192"/>
      <c r="W8" s="192"/>
      <c r="X8" s="192"/>
      <c r="Y8" s="192"/>
      <c r="Z8" s="192"/>
    </row>
    <row r="9" spans="1:26" ht="27" customHeight="1">
      <c r="D9" s="252"/>
      <c r="E9" s="194"/>
      <c r="F9" s="256"/>
      <c r="G9" s="194"/>
      <c r="H9" s="256"/>
      <c r="I9" s="194"/>
      <c r="J9" s="252"/>
      <c r="K9" s="194"/>
      <c r="L9" s="258"/>
      <c r="M9" s="195"/>
      <c r="N9" s="261"/>
      <c r="O9" s="195"/>
      <c r="P9" s="252"/>
      <c r="R9" s="192"/>
      <c r="S9" s="192"/>
      <c r="T9" s="192"/>
      <c r="U9" s="192"/>
      <c r="V9" s="192"/>
      <c r="W9" s="192"/>
      <c r="X9" s="192"/>
      <c r="Y9" s="192"/>
    </row>
    <row r="10" spans="1:26" ht="27" customHeight="1">
      <c r="B10" s="174"/>
      <c r="D10" s="253"/>
      <c r="E10" s="196"/>
      <c r="F10" s="257"/>
      <c r="G10" s="194"/>
      <c r="H10" s="257"/>
      <c r="I10" s="194"/>
      <c r="J10" s="253"/>
      <c r="K10" s="194"/>
      <c r="L10" s="259"/>
      <c r="M10" s="195"/>
      <c r="N10" s="262"/>
      <c r="O10" s="195"/>
      <c r="P10" s="253"/>
      <c r="R10" s="192"/>
      <c r="S10" s="192"/>
      <c r="T10" s="192"/>
      <c r="U10" s="192"/>
      <c r="V10" s="192"/>
      <c r="W10" s="192"/>
      <c r="X10" s="192"/>
      <c r="Z10" s="192"/>
    </row>
    <row r="11" spans="1:26" s="127" customFormat="1" ht="23.25" customHeight="1">
      <c r="A11" s="132" t="s">
        <v>125</v>
      </c>
      <c r="B11" s="60"/>
      <c r="D11" s="110">
        <v>338350</v>
      </c>
      <c r="E11" s="111"/>
      <c r="F11" s="110">
        <v>603999</v>
      </c>
      <c r="G11" s="111"/>
      <c r="H11" s="110">
        <v>78563</v>
      </c>
      <c r="I11" s="111"/>
      <c r="J11" s="110">
        <v>23776</v>
      </c>
      <c r="K11" s="111"/>
      <c r="L11" s="110">
        <v>-154155</v>
      </c>
      <c r="M11" s="111"/>
      <c r="N11" s="110">
        <v>-19467</v>
      </c>
      <c r="O11" s="111"/>
      <c r="P11" s="110">
        <f>SUM(D11:N11)</f>
        <v>871066</v>
      </c>
      <c r="V11" s="197"/>
      <c r="Z11" s="197"/>
    </row>
    <row r="12" spans="1:26" s="127" customFormat="1" ht="23.25" customHeight="1">
      <c r="A12" s="124" t="s">
        <v>171</v>
      </c>
      <c r="B12" s="60"/>
      <c r="D12" s="62"/>
      <c r="E12" s="61"/>
      <c r="F12" s="62"/>
      <c r="G12" s="61"/>
      <c r="H12" s="62"/>
      <c r="I12" s="61"/>
      <c r="J12" s="62"/>
      <c r="K12" s="61"/>
      <c r="L12" s="62"/>
      <c r="M12" s="61"/>
      <c r="N12" s="62"/>
      <c r="O12" s="61"/>
      <c r="P12" s="62"/>
      <c r="V12" s="197"/>
      <c r="Z12" s="197"/>
    </row>
    <row r="13" spans="1:26" ht="23.25" customHeight="1">
      <c r="A13" s="124" t="s">
        <v>174</v>
      </c>
      <c r="B13" s="174"/>
      <c r="C13" s="127"/>
      <c r="D13" s="61">
        <v>0</v>
      </c>
      <c r="E13" s="61"/>
      <c r="F13" s="61">
        <v>0</v>
      </c>
      <c r="G13" s="61"/>
      <c r="H13" s="61">
        <v>0</v>
      </c>
      <c r="I13" s="61"/>
      <c r="J13" s="61">
        <v>0</v>
      </c>
      <c r="K13" s="61"/>
      <c r="L13" s="61">
        <v>8972</v>
      </c>
      <c r="M13" s="61"/>
      <c r="N13" s="61">
        <v>0</v>
      </c>
      <c r="O13" s="61"/>
      <c r="P13" s="62">
        <f>SUM(D13:N13)</f>
        <v>8972</v>
      </c>
      <c r="R13" s="192"/>
      <c r="S13" s="198"/>
      <c r="T13" s="192"/>
      <c r="U13" s="198"/>
      <c r="V13" s="198"/>
      <c r="W13" s="198"/>
      <c r="X13" s="192"/>
      <c r="Y13" s="198"/>
      <c r="Z13" s="192"/>
    </row>
    <row r="14" spans="1:26" ht="23.25" customHeight="1">
      <c r="A14" s="124" t="s">
        <v>173</v>
      </c>
      <c r="B14" s="174"/>
      <c r="C14" s="127"/>
      <c r="D14" s="61">
        <v>0</v>
      </c>
      <c r="E14" s="61"/>
      <c r="F14" s="61">
        <v>0</v>
      </c>
      <c r="G14" s="61"/>
      <c r="H14" s="61">
        <v>0</v>
      </c>
      <c r="I14" s="61"/>
      <c r="J14" s="61">
        <v>0</v>
      </c>
      <c r="K14" s="61"/>
      <c r="L14" s="61">
        <v>1380</v>
      </c>
      <c r="M14" s="61"/>
      <c r="N14" s="61">
        <v>653</v>
      </c>
      <c r="O14" s="61"/>
      <c r="P14" s="62">
        <f>SUM(D14:N14)</f>
        <v>2033</v>
      </c>
      <c r="R14" s="192"/>
      <c r="S14" s="198"/>
      <c r="T14" s="192"/>
      <c r="U14" s="198"/>
      <c r="V14" s="198"/>
      <c r="W14" s="198"/>
      <c r="X14" s="192"/>
      <c r="Y14" s="198"/>
      <c r="Z14" s="192"/>
    </row>
    <row r="15" spans="1:26" ht="23.25" customHeight="1" thickBot="1">
      <c r="A15" s="132" t="s">
        <v>166</v>
      </c>
      <c r="B15" s="199"/>
      <c r="C15" s="127"/>
      <c r="D15" s="112">
        <f>SUM(D11:D14)</f>
        <v>338350</v>
      </c>
      <c r="E15" s="113"/>
      <c r="F15" s="112">
        <f>SUM(F11:F14)</f>
        <v>603999</v>
      </c>
      <c r="G15" s="111">
        <f>SUM(G11:G13)</f>
        <v>0</v>
      </c>
      <c r="H15" s="112">
        <f>SUM(H11:H14)</f>
        <v>78563</v>
      </c>
      <c r="I15" s="111"/>
      <c r="J15" s="112">
        <f>SUM(J11:J14)</f>
        <v>23776</v>
      </c>
      <c r="K15" s="111"/>
      <c r="L15" s="112">
        <f>SUM(L11:L14)</f>
        <v>-143803</v>
      </c>
      <c r="M15" s="111"/>
      <c r="N15" s="112">
        <f>SUM(N11:N14)</f>
        <v>-18814</v>
      </c>
      <c r="O15" s="111"/>
      <c r="P15" s="112">
        <f>SUM(P11:P14)</f>
        <v>882071</v>
      </c>
      <c r="R15" s="192"/>
      <c r="S15" s="192"/>
      <c r="T15" s="192"/>
      <c r="U15" s="192"/>
      <c r="V15" s="192"/>
      <c r="W15" s="192"/>
      <c r="X15" s="192"/>
      <c r="Y15" s="192"/>
      <c r="Z15" s="192"/>
    </row>
    <row r="16" spans="1:26" ht="23.25" customHeight="1" thickTop="1">
      <c r="A16" s="124"/>
      <c r="B16" s="60"/>
      <c r="C16" s="127"/>
      <c r="D16" s="62"/>
      <c r="E16" s="62"/>
      <c r="F16" s="62"/>
      <c r="G16" s="61"/>
      <c r="H16" s="62"/>
      <c r="I16" s="61"/>
      <c r="J16" s="62"/>
      <c r="K16" s="61"/>
      <c r="L16" s="62"/>
      <c r="M16" s="61"/>
      <c r="N16" s="61"/>
      <c r="O16" s="61"/>
      <c r="P16" s="62"/>
      <c r="R16" s="192"/>
      <c r="S16" s="198"/>
      <c r="T16" s="192"/>
      <c r="U16" s="198"/>
      <c r="V16" s="198"/>
      <c r="W16" s="198"/>
      <c r="X16" s="192"/>
      <c r="Y16" s="198"/>
      <c r="Z16" s="192"/>
    </row>
    <row r="17" spans="1:26" ht="23.25" customHeight="1">
      <c r="A17" s="200" t="s">
        <v>189</v>
      </c>
      <c r="B17" s="60"/>
      <c r="C17" s="127"/>
      <c r="D17" s="111">
        <v>338350</v>
      </c>
      <c r="E17" s="111"/>
      <c r="F17" s="111">
        <v>603999</v>
      </c>
      <c r="G17" s="111">
        <v>0</v>
      </c>
      <c r="H17" s="111">
        <v>78563</v>
      </c>
      <c r="I17" s="111"/>
      <c r="J17" s="111">
        <v>23776</v>
      </c>
      <c r="K17" s="111"/>
      <c r="L17" s="111">
        <v>-143803</v>
      </c>
      <c r="M17" s="111"/>
      <c r="N17" s="111">
        <v>-18814</v>
      </c>
      <c r="O17" s="111"/>
      <c r="P17" s="113">
        <f>SUM(D17:N17)</f>
        <v>882071</v>
      </c>
      <c r="R17" s="192"/>
      <c r="S17" s="201"/>
      <c r="T17" s="192"/>
      <c r="V17" s="192"/>
      <c r="X17" s="192"/>
      <c r="Z17" s="192"/>
    </row>
    <row r="18" spans="1:26" ht="23.25" customHeight="1">
      <c r="A18" s="124" t="s">
        <v>171</v>
      </c>
      <c r="B18" s="127"/>
      <c r="C18" s="127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2"/>
      <c r="R18" s="192"/>
      <c r="S18" s="201"/>
      <c r="T18" s="192"/>
      <c r="V18" s="192"/>
      <c r="X18" s="192"/>
      <c r="Z18" s="192"/>
    </row>
    <row r="19" spans="1:26" ht="23.25" customHeight="1">
      <c r="A19" s="124" t="s">
        <v>174</v>
      </c>
      <c r="B19" s="174"/>
      <c r="C19" s="127"/>
      <c r="D19" s="61">
        <v>0</v>
      </c>
      <c r="E19" s="61"/>
      <c r="F19" s="61">
        <v>0</v>
      </c>
      <c r="G19" s="61"/>
      <c r="H19" s="61">
        <v>0</v>
      </c>
      <c r="I19" s="61"/>
      <c r="J19" s="61">
        <v>0</v>
      </c>
      <c r="K19" s="61"/>
      <c r="L19" s="63">
        <f>'PL (T)'!N76</f>
        <v>37802</v>
      </c>
      <c r="M19" s="63"/>
      <c r="N19" s="63">
        <v>0</v>
      </c>
      <c r="O19" s="63"/>
      <c r="P19" s="64">
        <f>SUM(D19:N19)</f>
        <v>37802</v>
      </c>
      <c r="R19" s="192"/>
      <c r="T19" s="192"/>
      <c r="V19" s="192"/>
      <c r="X19" s="192"/>
      <c r="Y19" s="192"/>
      <c r="Z19" s="192"/>
    </row>
    <row r="20" spans="1:26" ht="23.25" customHeight="1">
      <c r="A20" s="124" t="s">
        <v>173</v>
      </c>
      <c r="B20" s="174"/>
      <c r="C20" s="127"/>
      <c r="D20" s="61">
        <v>0</v>
      </c>
      <c r="E20" s="61"/>
      <c r="F20" s="61">
        <v>0</v>
      </c>
      <c r="G20" s="61"/>
      <c r="H20" s="61">
        <v>0</v>
      </c>
      <c r="I20" s="61"/>
      <c r="J20" s="61">
        <v>0</v>
      </c>
      <c r="K20" s="61"/>
      <c r="L20" s="63">
        <f>+'PL (T)'!N54</f>
        <v>0</v>
      </c>
      <c r="M20" s="63"/>
      <c r="N20" s="63">
        <f>+'PL (T)'!N56+'PL (T)'!N58</f>
        <v>-208</v>
      </c>
      <c r="O20" s="63"/>
      <c r="P20" s="64">
        <f>SUM(D20:N20)</f>
        <v>-208</v>
      </c>
      <c r="R20" s="192"/>
      <c r="T20" s="192"/>
      <c r="V20" s="192"/>
      <c r="X20" s="192"/>
      <c r="Y20" s="192"/>
      <c r="Z20" s="192"/>
    </row>
    <row r="21" spans="1:26" ht="23.25" customHeight="1" thickBot="1">
      <c r="A21" s="132" t="s">
        <v>190</v>
      </c>
      <c r="B21" s="199"/>
      <c r="C21" s="127"/>
      <c r="D21" s="112">
        <f>SUM(D17:D20)</f>
        <v>338350</v>
      </c>
      <c r="E21" s="113"/>
      <c r="F21" s="112">
        <f>SUM(F17:F20)</f>
        <v>603999</v>
      </c>
      <c r="G21" s="111"/>
      <c r="H21" s="112">
        <f>SUM(H17:H20)</f>
        <v>78563</v>
      </c>
      <c r="I21" s="111"/>
      <c r="J21" s="112">
        <f>SUM(J17:J20)</f>
        <v>23776</v>
      </c>
      <c r="K21" s="111"/>
      <c r="L21" s="112">
        <f>SUM(L17:L20)</f>
        <v>-106001</v>
      </c>
      <c r="M21" s="114"/>
      <c r="N21" s="112">
        <f>SUM(N17:N20)</f>
        <v>-19022</v>
      </c>
      <c r="O21" s="114"/>
      <c r="P21" s="112">
        <f>SUM(P17:P20)</f>
        <v>919665</v>
      </c>
      <c r="Q21" s="202"/>
      <c r="R21" s="192"/>
      <c r="S21" s="192"/>
      <c r="T21" s="192"/>
      <c r="U21" s="192"/>
      <c r="V21" s="192"/>
      <c r="W21" s="192"/>
      <c r="X21" s="192"/>
      <c r="Y21" s="192"/>
      <c r="Z21" s="192"/>
    </row>
    <row r="22" spans="1:26" s="203" customFormat="1" ht="23.25" customHeight="1" thickTop="1">
      <c r="B22" s="204"/>
      <c r="C22" s="205"/>
      <c r="D22" s="204"/>
      <c r="E22" s="204"/>
      <c r="F22" s="204"/>
      <c r="G22" s="65"/>
      <c r="H22" s="204"/>
      <c r="I22" s="65"/>
      <c r="J22" s="65"/>
      <c r="K22" s="65"/>
      <c r="L22" s="65"/>
      <c r="M22" s="65"/>
      <c r="N22" s="65"/>
      <c r="O22" s="65"/>
      <c r="P22" s="65"/>
      <c r="Q22" s="65"/>
      <c r="R22" s="206"/>
      <c r="S22" s="206"/>
      <c r="T22" s="206"/>
      <c r="U22" s="206"/>
      <c r="V22" s="207"/>
      <c r="W22" s="206"/>
      <c r="X22" s="206"/>
      <c r="Y22" s="206"/>
      <c r="Z22" s="206"/>
    </row>
    <row r="23" spans="1:26" s="203" customFormat="1" ht="23.25" customHeight="1">
      <c r="B23" s="204"/>
      <c r="C23" s="205"/>
      <c r="D23" s="204"/>
      <c r="E23" s="204"/>
      <c r="F23" s="204"/>
      <c r="G23" s="65"/>
      <c r="H23" s="204"/>
      <c r="I23" s="65"/>
      <c r="J23" s="65"/>
      <c r="K23" s="65"/>
      <c r="L23" s="65"/>
      <c r="M23" s="65"/>
      <c r="N23" s="65"/>
      <c r="O23" s="65"/>
      <c r="P23" s="65"/>
      <c r="Q23" s="65"/>
      <c r="R23" s="206"/>
      <c r="S23" s="206"/>
      <c r="T23" s="206"/>
      <c r="U23" s="206"/>
      <c r="V23" s="207"/>
      <c r="W23" s="206"/>
      <c r="X23" s="206"/>
      <c r="Y23" s="206"/>
      <c r="Z23" s="206"/>
    </row>
    <row r="24" spans="1:26" ht="23.25" customHeight="1">
      <c r="A24" s="138" t="s">
        <v>175</v>
      </c>
      <c r="J24" s="208"/>
      <c r="L24" s="208"/>
      <c r="N24" s="208"/>
      <c r="P24" s="208"/>
      <c r="R24" s="192"/>
      <c r="S24" s="192"/>
      <c r="T24" s="192"/>
      <c r="U24" s="192"/>
      <c r="V24" s="198"/>
      <c r="W24" s="192"/>
      <c r="X24" s="192"/>
      <c r="Y24" s="192"/>
      <c r="Z24" s="192"/>
    </row>
    <row r="25" spans="1:26" ht="23.25" customHeight="1">
      <c r="A25" s="138"/>
      <c r="J25" s="208"/>
      <c r="L25" s="208"/>
      <c r="N25" s="208"/>
      <c r="P25" s="208"/>
      <c r="R25" s="192"/>
      <c r="S25" s="192"/>
      <c r="T25" s="192"/>
      <c r="U25" s="192"/>
      <c r="V25" s="198"/>
      <c r="W25" s="192"/>
      <c r="X25" s="192"/>
      <c r="Y25" s="192"/>
      <c r="Z25" s="192"/>
    </row>
    <row r="26" spans="1:26" ht="23.25" customHeight="1">
      <c r="A26" s="138"/>
      <c r="J26" s="208"/>
      <c r="L26" s="208"/>
      <c r="N26" s="208"/>
      <c r="P26" s="208"/>
      <c r="R26" s="192"/>
      <c r="S26" s="192"/>
      <c r="T26" s="192"/>
      <c r="U26" s="192"/>
      <c r="V26" s="198"/>
      <c r="W26" s="192"/>
      <c r="X26" s="192"/>
      <c r="Y26" s="192"/>
      <c r="Z26" s="192"/>
    </row>
    <row r="27" spans="1:26" ht="23.25" customHeight="1">
      <c r="A27" s="136"/>
      <c r="B27" s="135"/>
      <c r="C27" s="135"/>
      <c r="D27" s="135"/>
      <c r="E27" s="136"/>
      <c r="F27" s="136"/>
      <c r="G27" s="136"/>
      <c r="H27" s="134"/>
      <c r="I27" s="134"/>
      <c r="J27" s="136"/>
      <c r="K27" s="137"/>
      <c r="L27" s="135"/>
      <c r="M27" s="137"/>
      <c r="N27" s="139"/>
      <c r="P27" s="208"/>
      <c r="R27" s="192"/>
      <c r="S27" s="192"/>
      <c r="T27" s="192"/>
      <c r="U27" s="192"/>
      <c r="V27" s="198"/>
      <c r="W27" s="192"/>
      <c r="X27" s="192"/>
      <c r="Y27" s="192"/>
      <c r="Z27" s="192"/>
    </row>
    <row r="28" spans="1:26" ht="23.25" customHeight="1">
      <c r="A28" s="136"/>
      <c r="B28" s="135"/>
      <c r="C28" s="135"/>
      <c r="D28" s="135"/>
      <c r="E28" s="136"/>
      <c r="F28" s="136"/>
      <c r="G28" s="136"/>
      <c r="H28" s="134"/>
      <c r="I28" s="134"/>
      <c r="J28" s="137"/>
      <c r="K28" s="137"/>
      <c r="L28" s="135"/>
      <c r="M28" s="137"/>
      <c r="N28" s="139"/>
      <c r="P28" s="208"/>
      <c r="R28" s="192"/>
      <c r="S28" s="192"/>
      <c r="T28" s="192"/>
      <c r="U28" s="192"/>
      <c r="V28" s="198"/>
      <c r="W28" s="192"/>
      <c r="X28" s="192"/>
      <c r="Y28" s="192"/>
      <c r="Z28" s="192"/>
    </row>
    <row r="29" spans="1:26" ht="23.25" customHeight="1">
      <c r="A29" s="138"/>
      <c r="J29" s="208"/>
      <c r="L29" s="208"/>
      <c r="N29" s="208"/>
      <c r="P29" s="208"/>
      <c r="R29" s="192"/>
      <c r="S29" s="192"/>
      <c r="T29" s="192"/>
      <c r="U29" s="192"/>
      <c r="V29" s="198"/>
      <c r="W29" s="192"/>
      <c r="X29" s="192"/>
      <c r="Y29" s="192"/>
      <c r="Z29" s="192"/>
    </row>
    <row r="30" spans="1:26" ht="23.25" customHeight="1">
      <c r="A30" s="138"/>
      <c r="J30" s="208"/>
      <c r="L30" s="208"/>
      <c r="N30" s="208"/>
      <c r="P30" s="208"/>
      <c r="R30" s="192"/>
      <c r="S30" s="192"/>
      <c r="T30" s="192"/>
      <c r="U30" s="192"/>
      <c r="V30" s="198"/>
      <c r="W30" s="192"/>
      <c r="X30" s="192"/>
      <c r="Y30" s="192"/>
      <c r="Z30" s="192"/>
    </row>
    <row r="31" spans="1:26" ht="23.25" customHeight="1">
      <c r="A31" s="138"/>
      <c r="J31" s="208"/>
      <c r="L31" s="208"/>
      <c r="N31" s="208"/>
      <c r="P31" s="208"/>
      <c r="R31" s="192"/>
      <c r="S31" s="192"/>
      <c r="T31" s="192"/>
      <c r="U31" s="192"/>
      <c r="V31" s="198"/>
      <c r="W31" s="192"/>
      <c r="X31" s="192"/>
      <c r="Y31" s="192"/>
      <c r="Z31" s="192"/>
    </row>
    <row r="32" spans="1:26" ht="23.25" customHeight="1">
      <c r="A32" s="138"/>
      <c r="J32" s="208"/>
      <c r="L32" s="208"/>
      <c r="N32" s="208"/>
      <c r="P32" s="208"/>
      <c r="R32" s="192"/>
      <c r="S32" s="192"/>
      <c r="T32" s="192"/>
      <c r="U32" s="192"/>
      <c r="V32" s="198"/>
      <c r="W32" s="192"/>
      <c r="X32" s="192"/>
      <c r="Y32" s="192"/>
      <c r="Z32" s="192"/>
    </row>
    <row r="33" spans="1:26" ht="29.1" customHeight="1">
      <c r="P33" s="208"/>
      <c r="R33" s="192"/>
      <c r="S33" s="198"/>
      <c r="T33" s="192"/>
      <c r="U33" s="198"/>
      <c r="V33" s="198"/>
      <c r="W33" s="198"/>
      <c r="X33" s="192"/>
      <c r="Y33" s="198"/>
      <c r="Z33" s="192"/>
    </row>
    <row r="34" spans="1:26" ht="29.1" customHeight="1">
      <c r="R34" s="192"/>
      <c r="S34" s="192"/>
      <c r="T34" s="192"/>
      <c r="U34" s="192"/>
      <c r="V34" s="198"/>
      <c r="W34" s="192"/>
      <c r="X34" s="192"/>
      <c r="Y34" s="192"/>
      <c r="Z34" s="192"/>
    </row>
    <row r="35" spans="1:26" ht="29.1" customHeight="1">
      <c r="D35" s="209"/>
      <c r="F35" s="209"/>
      <c r="H35" s="209"/>
      <c r="J35" s="209"/>
      <c r="L35" s="209"/>
      <c r="P35" s="209"/>
      <c r="R35" s="192"/>
      <c r="S35" s="198"/>
      <c r="T35" s="198"/>
      <c r="U35" s="198"/>
      <c r="V35" s="198"/>
      <c r="W35" s="198"/>
      <c r="X35" s="192"/>
      <c r="Y35" s="198"/>
      <c r="Z35" s="192"/>
    </row>
    <row r="36" spans="1:26" ht="29.1" customHeight="1">
      <c r="R36" s="192"/>
      <c r="S36" s="201"/>
      <c r="T36" s="192"/>
      <c r="V36" s="198"/>
      <c r="X36" s="192"/>
      <c r="Z36" s="192"/>
    </row>
    <row r="38" spans="1:26" ht="29.1" customHeight="1">
      <c r="R38" s="192"/>
      <c r="T38" s="192"/>
      <c r="V38" s="192"/>
      <c r="X38" s="192"/>
      <c r="Y38" s="192"/>
      <c r="Z38" s="192"/>
    </row>
    <row r="39" spans="1:26" ht="29.1" customHeight="1">
      <c r="R39" s="192"/>
      <c r="S39" s="192"/>
      <c r="T39" s="192"/>
      <c r="U39" s="192"/>
      <c r="V39" s="192"/>
      <c r="W39" s="192"/>
      <c r="X39" s="192"/>
      <c r="Y39" s="192"/>
      <c r="Z39" s="192"/>
    </row>
    <row r="41" spans="1:26" ht="29.1" customHeight="1">
      <c r="A41" s="210"/>
      <c r="B41" s="127"/>
      <c r="C41" s="127"/>
      <c r="J41" s="148"/>
      <c r="K41" s="148"/>
      <c r="L41" s="149"/>
      <c r="P41" s="149"/>
    </row>
    <row r="42" spans="1:26" ht="29.1" customHeight="1">
      <c r="A42" s="135"/>
      <c r="B42" s="127"/>
      <c r="C42" s="127"/>
      <c r="J42" s="148"/>
      <c r="K42" s="148"/>
      <c r="L42" s="149"/>
      <c r="P42" s="149"/>
    </row>
  </sheetData>
  <mergeCells count="10">
    <mergeCell ref="D5:P5"/>
    <mergeCell ref="D6:D10"/>
    <mergeCell ref="F6:F10"/>
    <mergeCell ref="H6:H10"/>
    <mergeCell ref="N6:N7"/>
    <mergeCell ref="P6:P10"/>
    <mergeCell ref="J8:J10"/>
    <mergeCell ref="L8:L10"/>
    <mergeCell ref="N8:N10"/>
    <mergeCell ref="J6:L7"/>
  </mergeCells>
  <pageMargins left="0.59" right="0.39" top="0.59" bottom="0.39" header="0.31" footer="0.43"/>
  <pageSetup paperSize="9" scale="80" firstPageNumber="5" fitToWidth="0" fitToHeight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06"/>
  <sheetViews>
    <sheetView view="pageBreakPreview" zoomScale="85" zoomScaleNormal="100" zoomScaleSheetLayoutView="85" workbookViewId="0">
      <selection activeCell="G102" sqref="G102"/>
    </sheetView>
  </sheetViews>
  <sheetFormatPr defaultColWidth="10.140625" defaultRowHeight="24" customHeight="1"/>
  <cols>
    <col min="1" max="3" width="2.7109375" style="127" customWidth="1"/>
    <col min="4" max="8" width="9.140625" style="127" customWidth="1"/>
    <col min="9" max="9" width="7.7109375" style="127" customWidth="1"/>
    <col min="10" max="10" width="14.7109375" style="127" customWidth="1"/>
    <col min="11" max="11" width="1.140625" style="127" customWidth="1"/>
    <col min="12" max="12" width="14.7109375" style="127" customWidth="1"/>
    <col min="13" max="13" width="1.42578125" style="127" customWidth="1"/>
    <col min="14" max="14" width="14.7109375" style="127" customWidth="1"/>
    <col min="15" max="15" width="1.140625" style="127" customWidth="1"/>
    <col min="16" max="16" width="14.7109375" style="127" customWidth="1"/>
    <col min="17" max="17" width="3.140625" style="127" customWidth="1"/>
    <col min="18" max="213" width="10.140625" style="127"/>
    <col min="214" max="214" width="3" style="127" customWidth="1"/>
    <col min="215" max="215" width="54.140625" style="127" customWidth="1"/>
    <col min="216" max="216" width="16.42578125" style="127" bestFit="1" customWidth="1"/>
    <col min="217" max="217" width="1.140625" style="127" customWidth="1"/>
    <col min="218" max="218" width="15.7109375" style="127" customWidth="1"/>
    <col min="219" max="219" width="1.42578125" style="127" customWidth="1"/>
    <col min="220" max="220" width="16.42578125" style="127" bestFit="1" customWidth="1"/>
    <col min="221" max="221" width="1.140625" style="127" customWidth="1"/>
    <col min="222" max="222" width="16.42578125" style="127" customWidth="1"/>
    <col min="223" max="469" width="10.140625" style="127"/>
    <col min="470" max="470" width="3" style="127" customWidth="1"/>
    <col min="471" max="471" width="54.140625" style="127" customWidth="1"/>
    <col min="472" max="472" width="16.42578125" style="127" bestFit="1" customWidth="1"/>
    <col min="473" max="473" width="1.140625" style="127" customWidth="1"/>
    <col min="474" max="474" width="15.7109375" style="127" customWidth="1"/>
    <col min="475" max="475" width="1.42578125" style="127" customWidth="1"/>
    <col min="476" max="476" width="16.42578125" style="127" bestFit="1" customWidth="1"/>
    <col min="477" max="477" width="1.140625" style="127" customWidth="1"/>
    <col min="478" max="478" width="16.42578125" style="127" customWidth="1"/>
    <col min="479" max="725" width="10.140625" style="127"/>
    <col min="726" max="726" width="3" style="127" customWidth="1"/>
    <col min="727" max="727" width="54.140625" style="127" customWidth="1"/>
    <col min="728" max="728" width="16.42578125" style="127" bestFit="1" customWidth="1"/>
    <col min="729" max="729" width="1.140625" style="127" customWidth="1"/>
    <col min="730" max="730" width="15.7109375" style="127" customWidth="1"/>
    <col min="731" max="731" width="1.42578125" style="127" customWidth="1"/>
    <col min="732" max="732" width="16.42578125" style="127" bestFit="1" customWidth="1"/>
    <col min="733" max="733" width="1.140625" style="127" customWidth="1"/>
    <col min="734" max="734" width="16.42578125" style="127" customWidth="1"/>
    <col min="735" max="981" width="10.140625" style="127"/>
    <col min="982" max="982" width="3" style="127" customWidth="1"/>
    <col min="983" max="983" width="54.140625" style="127" customWidth="1"/>
    <col min="984" max="984" width="16.42578125" style="127" bestFit="1" customWidth="1"/>
    <col min="985" max="985" width="1.140625" style="127" customWidth="1"/>
    <col min="986" max="986" width="15.7109375" style="127" customWidth="1"/>
    <col min="987" max="987" width="1.42578125" style="127" customWidth="1"/>
    <col min="988" max="988" width="16.42578125" style="127" bestFit="1" customWidth="1"/>
    <col min="989" max="989" width="1.140625" style="127" customWidth="1"/>
    <col min="990" max="990" width="16.42578125" style="127" customWidth="1"/>
    <col min="991" max="1237" width="10.140625" style="127"/>
    <col min="1238" max="1238" width="3" style="127" customWidth="1"/>
    <col min="1239" max="1239" width="54.140625" style="127" customWidth="1"/>
    <col min="1240" max="1240" width="16.42578125" style="127" bestFit="1" customWidth="1"/>
    <col min="1241" max="1241" width="1.140625" style="127" customWidth="1"/>
    <col min="1242" max="1242" width="15.7109375" style="127" customWidth="1"/>
    <col min="1243" max="1243" width="1.42578125" style="127" customWidth="1"/>
    <col min="1244" max="1244" width="16.42578125" style="127" bestFit="1" customWidth="1"/>
    <col min="1245" max="1245" width="1.140625" style="127" customWidth="1"/>
    <col min="1246" max="1246" width="16.42578125" style="127" customWidth="1"/>
    <col min="1247" max="1493" width="10.140625" style="127"/>
    <col min="1494" max="1494" width="3" style="127" customWidth="1"/>
    <col min="1495" max="1495" width="54.140625" style="127" customWidth="1"/>
    <col min="1496" max="1496" width="16.42578125" style="127" bestFit="1" customWidth="1"/>
    <col min="1497" max="1497" width="1.140625" style="127" customWidth="1"/>
    <col min="1498" max="1498" width="15.7109375" style="127" customWidth="1"/>
    <col min="1499" max="1499" width="1.42578125" style="127" customWidth="1"/>
    <col min="1500" max="1500" width="16.42578125" style="127" bestFit="1" customWidth="1"/>
    <col min="1501" max="1501" width="1.140625" style="127" customWidth="1"/>
    <col min="1502" max="1502" width="16.42578125" style="127" customWidth="1"/>
    <col min="1503" max="1749" width="10.140625" style="127"/>
    <col min="1750" max="1750" width="3" style="127" customWidth="1"/>
    <col min="1751" max="1751" width="54.140625" style="127" customWidth="1"/>
    <col min="1752" max="1752" width="16.42578125" style="127" bestFit="1" customWidth="1"/>
    <col min="1753" max="1753" width="1.140625" style="127" customWidth="1"/>
    <col min="1754" max="1754" width="15.7109375" style="127" customWidth="1"/>
    <col min="1755" max="1755" width="1.42578125" style="127" customWidth="1"/>
    <col min="1756" max="1756" width="16.42578125" style="127" bestFit="1" customWidth="1"/>
    <col min="1757" max="1757" width="1.140625" style="127" customWidth="1"/>
    <col min="1758" max="1758" width="16.42578125" style="127" customWidth="1"/>
    <col min="1759" max="2005" width="10.140625" style="127"/>
    <col min="2006" max="2006" width="3" style="127" customWidth="1"/>
    <col min="2007" max="2007" width="54.140625" style="127" customWidth="1"/>
    <col min="2008" max="2008" width="16.42578125" style="127" bestFit="1" customWidth="1"/>
    <col min="2009" max="2009" width="1.140625" style="127" customWidth="1"/>
    <col min="2010" max="2010" width="15.7109375" style="127" customWidth="1"/>
    <col min="2011" max="2011" width="1.42578125" style="127" customWidth="1"/>
    <col min="2012" max="2012" width="16.42578125" style="127" bestFit="1" customWidth="1"/>
    <col min="2013" max="2013" width="1.140625" style="127" customWidth="1"/>
    <col min="2014" max="2014" width="16.42578125" style="127" customWidth="1"/>
    <col min="2015" max="2261" width="10.140625" style="127"/>
    <col min="2262" max="2262" width="3" style="127" customWidth="1"/>
    <col min="2263" max="2263" width="54.140625" style="127" customWidth="1"/>
    <col min="2264" max="2264" width="16.42578125" style="127" bestFit="1" customWidth="1"/>
    <col min="2265" max="2265" width="1.140625" style="127" customWidth="1"/>
    <col min="2266" max="2266" width="15.7109375" style="127" customWidth="1"/>
    <col min="2267" max="2267" width="1.42578125" style="127" customWidth="1"/>
    <col min="2268" max="2268" width="16.42578125" style="127" bestFit="1" customWidth="1"/>
    <col min="2269" max="2269" width="1.140625" style="127" customWidth="1"/>
    <col min="2270" max="2270" width="16.42578125" style="127" customWidth="1"/>
    <col min="2271" max="2517" width="10.140625" style="127"/>
    <col min="2518" max="2518" width="3" style="127" customWidth="1"/>
    <col min="2519" max="2519" width="54.140625" style="127" customWidth="1"/>
    <col min="2520" max="2520" width="16.42578125" style="127" bestFit="1" customWidth="1"/>
    <col min="2521" max="2521" width="1.140625" style="127" customWidth="1"/>
    <col min="2522" max="2522" width="15.7109375" style="127" customWidth="1"/>
    <col min="2523" max="2523" width="1.42578125" style="127" customWidth="1"/>
    <col min="2524" max="2524" width="16.42578125" style="127" bestFit="1" customWidth="1"/>
    <col min="2525" max="2525" width="1.140625" style="127" customWidth="1"/>
    <col min="2526" max="2526" width="16.42578125" style="127" customWidth="1"/>
    <col min="2527" max="2773" width="10.140625" style="127"/>
    <col min="2774" max="2774" width="3" style="127" customWidth="1"/>
    <col min="2775" max="2775" width="54.140625" style="127" customWidth="1"/>
    <col min="2776" max="2776" width="16.42578125" style="127" bestFit="1" customWidth="1"/>
    <col min="2777" max="2777" width="1.140625" style="127" customWidth="1"/>
    <col min="2778" max="2778" width="15.7109375" style="127" customWidth="1"/>
    <col min="2779" max="2779" width="1.42578125" style="127" customWidth="1"/>
    <col min="2780" max="2780" width="16.42578125" style="127" bestFit="1" customWidth="1"/>
    <col min="2781" max="2781" width="1.140625" style="127" customWidth="1"/>
    <col min="2782" max="2782" width="16.42578125" style="127" customWidth="1"/>
    <col min="2783" max="3029" width="10.140625" style="127"/>
    <col min="3030" max="3030" width="3" style="127" customWidth="1"/>
    <col min="3031" max="3031" width="54.140625" style="127" customWidth="1"/>
    <col min="3032" max="3032" width="16.42578125" style="127" bestFit="1" customWidth="1"/>
    <col min="3033" max="3033" width="1.140625" style="127" customWidth="1"/>
    <col min="3034" max="3034" width="15.7109375" style="127" customWidth="1"/>
    <col min="3035" max="3035" width="1.42578125" style="127" customWidth="1"/>
    <col min="3036" max="3036" width="16.42578125" style="127" bestFit="1" customWidth="1"/>
    <col min="3037" max="3037" width="1.140625" style="127" customWidth="1"/>
    <col min="3038" max="3038" width="16.42578125" style="127" customWidth="1"/>
    <col min="3039" max="3285" width="10.140625" style="127"/>
    <col min="3286" max="3286" width="3" style="127" customWidth="1"/>
    <col min="3287" max="3287" width="54.140625" style="127" customWidth="1"/>
    <col min="3288" max="3288" width="16.42578125" style="127" bestFit="1" customWidth="1"/>
    <col min="3289" max="3289" width="1.140625" style="127" customWidth="1"/>
    <col min="3290" max="3290" width="15.7109375" style="127" customWidth="1"/>
    <col min="3291" max="3291" width="1.42578125" style="127" customWidth="1"/>
    <col min="3292" max="3292" width="16.42578125" style="127" bestFit="1" customWidth="1"/>
    <col min="3293" max="3293" width="1.140625" style="127" customWidth="1"/>
    <col min="3294" max="3294" width="16.42578125" style="127" customWidth="1"/>
    <col min="3295" max="3541" width="10.140625" style="127"/>
    <col min="3542" max="3542" width="3" style="127" customWidth="1"/>
    <col min="3543" max="3543" width="54.140625" style="127" customWidth="1"/>
    <col min="3544" max="3544" width="16.42578125" style="127" bestFit="1" customWidth="1"/>
    <col min="3545" max="3545" width="1.140625" style="127" customWidth="1"/>
    <col min="3546" max="3546" width="15.7109375" style="127" customWidth="1"/>
    <col min="3547" max="3547" width="1.42578125" style="127" customWidth="1"/>
    <col min="3548" max="3548" width="16.42578125" style="127" bestFit="1" customWidth="1"/>
    <col min="3549" max="3549" width="1.140625" style="127" customWidth="1"/>
    <col min="3550" max="3550" width="16.42578125" style="127" customWidth="1"/>
    <col min="3551" max="3797" width="10.140625" style="127"/>
    <col min="3798" max="3798" width="3" style="127" customWidth="1"/>
    <col min="3799" max="3799" width="54.140625" style="127" customWidth="1"/>
    <col min="3800" max="3800" width="16.42578125" style="127" bestFit="1" customWidth="1"/>
    <col min="3801" max="3801" width="1.140625" style="127" customWidth="1"/>
    <col min="3802" max="3802" width="15.7109375" style="127" customWidth="1"/>
    <col min="3803" max="3803" width="1.42578125" style="127" customWidth="1"/>
    <col min="3804" max="3804" width="16.42578125" style="127" bestFit="1" customWidth="1"/>
    <col min="3805" max="3805" width="1.140625" style="127" customWidth="1"/>
    <col min="3806" max="3806" width="16.42578125" style="127" customWidth="1"/>
    <col min="3807" max="4053" width="10.140625" style="127"/>
    <col min="4054" max="4054" width="3" style="127" customWidth="1"/>
    <col min="4055" max="4055" width="54.140625" style="127" customWidth="1"/>
    <col min="4056" max="4056" width="16.42578125" style="127" bestFit="1" customWidth="1"/>
    <col min="4057" max="4057" width="1.140625" style="127" customWidth="1"/>
    <col min="4058" max="4058" width="15.7109375" style="127" customWidth="1"/>
    <col min="4059" max="4059" width="1.42578125" style="127" customWidth="1"/>
    <col min="4060" max="4060" width="16.42578125" style="127" bestFit="1" customWidth="1"/>
    <col min="4061" max="4061" width="1.140625" style="127" customWidth="1"/>
    <col min="4062" max="4062" width="16.42578125" style="127" customWidth="1"/>
    <col min="4063" max="4309" width="10.140625" style="127"/>
    <col min="4310" max="4310" width="3" style="127" customWidth="1"/>
    <col min="4311" max="4311" width="54.140625" style="127" customWidth="1"/>
    <col min="4312" max="4312" width="16.42578125" style="127" bestFit="1" customWidth="1"/>
    <col min="4313" max="4313" width="1.140625" style="127" customWidth="1"/>
    <col min="4314" max="4314" width="15.7109375" style="127" customWidth="1"/>
    <col min="4315" max="4315" width="1.42578125" style="127" customWidth="1"/>
    <col min="4316" max="4316" width="16.42578125" style="127" bestFit="1" customWidth="1"/>
    <col min="4317" max="4317" width="1.140625" style="127" customWidth="1"/>
    <col min="4318" max="4318" width="16.42578125" style="127" customWidth="1"/>
    <col min="4319" max="4565" width="10.140625" style="127"/>
    <col min="4566" max="4566" width="3" style="127" customWidth="1"/>
    <col min="4567" max="4567" width="54.140625" style="127" customWidth="1"/>
    <col min="4568" max="4568" width="16.42578125" style="127" bestFit="1" customWidth="1"/>
    <col min="4569" max="4569" width="1.140625" style="127" customWidth="1"/>
    <col min="4570" max="4570" width="15.7109375" style="127" customWidth="1"/>
    <col min="4571" max="4571" width="1.42578125" style="127" customWidth="1"/>
    <col min="4572" max="4572" width="16.42578125" style="127" bestFit="1" customWidth="1"/>
    <col min="4573" max="4573" width="1.140625" style="127" customWidth="1"/>
    <col min="4574" max="4574" width="16.42578125" style="127" customWidth="1"/>
    <col min="4575" max="4821" width="10.140625" style="127"/>
    <col min="4822" max="4822" width="3" style="127" customWidth="1"/>
    <col min="4823" max="4823" width="54.140625" style="127" customWidth="1"/>
    <col min="4824" max="4824" width="16.42578125" style="127" bestFit="1" customWidth="1"/>
    <col min="4825" max="4825" width="1.140625" style="127" customWidth="1"/>
    <col min="4826" max="4826" width="15.7109375" style="127" customWidth="1"/>
    <col min="4827" max="4827" width="1.42578125" style="127" customWidth="1"/>
    <col min="4828" max="4828" width="16.42578125" style="127" bestFit="1" customWidth="1"/>
    <col min="4829" max="4829" width="1.140625" style="127" customWidth="1"/>
    <col min="4830" max="4830" width="16.42578125" style="127" customWidth="1"/>
    <col min="4831" max="5077" width="10.140625" style="127"/>
    <col min="5078" max="5078" width="3" style="127" customWidth="1"/>
    <col min="5079" max="5079" width="54.140625" style="127" customWidth="1"/>
    <col min="5080" max="5080" width="16.42578125" style="127" bestFit="1" customWidth="1"/>
    <col min="5081" max="5081" width="1.140625" style="127" customWidth="1"/>
    <col min="5082" max="5082" width="15.7109375" style="127" customWidth="1"/>
    <col min="5083" max="5083" width="1.42578125" style="127" customWidth="1"/>
    <col min="5084" max="5084" width="16.42578125" style="127" bestFit="1" customWidth="1"/>
    <col min="5085" max="5085" width="1.140625" style="127" customWidth="1"/>
    <col min="5086" max="5086" width="16.42578125" style="127" customWidth="1"/>
    <col min="5087" max="5333" width="10.140625" style="127"/>
    <col min="5334" max="5334" width="3" style="127" customWidth="1"/>
    <col min="5335" max="5335" width="54.140625" style="127" customWidth="1"/>
    <col min="5336" max="5336" width="16.42578125" style="127" bestFit="1" customWidth="1"/>
    <col min="5337" max="5337" width="1.140625" style="127" customWidth="1"/>
    <col min="5338" max="5338" width="15.7109375" style="127" customWidth="1"/>
    <col min="5339" max="5339" width="1.42578125" style="127" customWidth="1"/>
    <col min="5340" max="5340" width="16.42578125" style="127" bestFit="1" customWidth="1"/>
    <col min="5341" max="5341" width="1.140625" style="127" customWidth="1"/>
    <col min="5342" max="5342" width="16.42578125" style="127" customWidth="1"/>
    <col min="5343" max="5589" width="10.140625" style="127"/>
    <col min="5590" max="5590" width="3" style="127" customWidth="1"/>
    <col min="5591" max="5591" width="54.140625" style="127" customWidth="1"/>
    <col min="5592" max="5592" width="16.42578125" style="127" bestFit="1" customWidth="1"/>
    <col min="5593" max="5593" width="1.140625" style="127" customWidth="1"/>
    <col min="5594" max="5594" width="15.7109375" style="127" customWidth="1"/>
    <col min="5595" max="5595" width="1.42578125" style="127" customWidth="1"/>
    <col min="5596" max="5596" width="16.42578125" style="127" bestFit="1" customWidth="1"/>
    <col min="5597" max="5597" width="1.140625" style="127" customWidth="1"/>
    <col min="5598" max="5598" width="16.42578125" style="127" customWidth="1"/>
    <col min="5599" max="5845" width="10.140625" style="127"/>
    <col min="5846" max="5846" width="3" style="127" customWidth="1"/>
    <col min="5847" max="5847" width="54.140625" style="127" customWidth="1"/>
    <col min="5848" max="5848" width="16.42578125" style="127" bestFit="1" customWidth="1"/>
    <col min="5849" max="5849" width="1.140625" style="127" customWidth="1"/>
    <col min="5850" max="5850" width="15.7109375" style="127" customWidth="1"/>
    <col min="5851" max="5851" width="1.42578125" style="127" customWidth="1"/>
    <col min="5852" max="5852" width="16.42578125" style="127" bestFit="1" customWidth="1"/>
    <col min="5853" max="5853" width="1.140625" style="127" customWidth="1"/>
    <col min="5854" max="5854" width="16.42578125" style="127" customWidth="1"/>
    <col min="5855" max="6101" width="10.140625" style="127"/>
    <col min="6102" max="6102" width="3" style="127" customWidth="1"/>
    <col min="6103" max="6103" width="54.140625" style="127" customWidth="1"/>
    <col min="6104" max="6104" width="16.42578125" style="127" bestFit="1" customWidth="1"/>
    <col min="6105" max="6105" width="1.140625" style="127" customWidth="1"/>
    <col min="6106" max="6106" width="15.7109375" style="127" customWidth="1"/>
    <col min="6107" max="6107" width="1.42578125" style="127" customWidth="1"/>
    <col min="6108" max="6108" width="16.42578125" style="127" bestFit="1" customWidth="1"/>
    <col min="6109" max="6109" width="1.140625" style="127" customWidth="1"/>
    <col min="6110" max="6110" width="16.42578125" style="127" customWidth="1"/>
    <col min="6111" max="6357" width="10.140625" style="127"/>
    <col min="6358" max="6358" width="3" style="127" customWidth="1"/>
    <col min="6359" max="6359" width="54.140625" style="127" customWidth="1"/>
    <col min="6360" max="6360" width="16.42578125" style="127" bestFit="1" customWidth="1"/>
    <col min="6361" max="6361" width="1.140625" style="127" customWidth="1"/>
    <col min="6362" max="6362" width="15.7109375" style="127" customWidth="1"/>
    <col min="6363" max="6363" width="1.42578125" style="127" customWidth="1"/>
    <col min="6364" max="6364" width="16.42578125" style="127" bestFit="1" customWidth="1"/>
    <col min="6365" max="6365" width="1.140625" style="127" customWidth="1"/>
    <col min="6366" max="6366" width="16.42578125" style="127" customWidth="1"/>
    <col min="6367" max="6613" width="10.140625" style="127"/>
    <col min="6614" max="6614" width="3" style="127" customWidth="1"/>
    <col min="6615" max="6615" width="54.140625" style="127" customWidth="1"/>
    <col min="6616" max="6616" width="16.42578125" style="127" bestFit="1" customWidth="1"/>
    <col min="6617" max="6617" width="1.140625" style="127" customWidth="1"/>
    <col min="6618" max="6618" width="15.7109375" style="127" customWidth="1"/>
    <col min="6619" max="6619" width="1.42578125" style="127" customWidth="1"/>
    <col min="6620" max="6620" width="16.42578125" style="127" bestFit="1" customWidth="1"/>
    <col min="6621" max="6621" width="1.140625" style="127" customWidth="1"/>
    <col min="6622" max="6622" width="16.42578125" style="127" customWidth="1"/>
    <col min="6623" max="6869" width="10.140625" style="127"/>
    <col min="6870" max="6870" width="3" style="127" customWidth="1"/>
    <col min="6871" max="6871" width="54.140625" style="127" customWidth="1"/>
    <col min="6872" max="6872" width="16.42578125" style="127" bestFit="1" customWidth="1"/>
    <col min="6873" max="6873" width="1.140625" style="127" customWidth="1"/>
    <col min="6874" max="6874" width="15.7109375" style="127" customWidth="1"/>
    <col min="6875" max="6875" width="1.42578125" style="127" customWidth="1"/>
    <col min="6876" max="6876" width="16.42578125" style="127" bestFit="1" customWidth="1"/>
    <col min="6877" max="6877" width="1.140625" style="127" customWidth="1"/>
    <col min="6878" max="6878" width="16.42578125" style="127" customWidth="1"/>
    <col min="6879" max="7125" width="10.140625" style="127"/>
    <col min="7126" max="7126" width="3" style="127" customWidth="1"/>
    <col min="7127" max="7127" width="54.140625" style="127" customWidth="1"/>
    <col min="7128" max="7128" width="16.42578125" style="127" bestFit="1" customWidth="1"/>
    <col min="7129" max="7129" width="1.140625" style="127" customWidth="1"/>
    <col min="7130" max="7130" width="15.7109375" style="127" customWidth="1"/>
    <col min="7131" max="7131" width="1.42578125" style="127" customWidth="1"/>
    <col min="7132" max="7132" width="16.42578125" style="127" bestFit="1" customWidth="1"/>
    <col min="7133" max="7133" width="1.140625" style="127" customWidth="1"/>
    <col min="7134" max="7134" width="16.42578125" style="127" customWidth="1"/>
    <col min="7135" max="7381" width="10.140625" style="127"/>
    <col min="7382" max="7382" width="3" style="127" customWidth="1"/>
    <col min="7383" max="7383" width="54.140625" style="127" customWidth="1"/>
    <col min="7384" max="7384" width="16.42578125" style="127" bestFit="1" customWidth="1"/>
    <col min="7385" max="7385" width="1.140625" style="127" customWidth="1"/>
    <col min="7386" max="7386" width="15.7109375" style="127" customWidth="1"/>
    <col min="7387" max="7387" width="1.42578125" style="127" customWidth="1"/>
    <col min="7388" max="7388" width="16.42578125" style="127" bestFit="1" customWidth="1"/>
    <col min="7389" max="7389" width="1.140625" style="127" customWidth="1"/>
    <col min="7390" max="7390" width="16.42578125" style="127" customWidth="1"/>
    <col min="7391" max="7637" width="10.140625" style="127"/>
    <col min="7638" max="7638" width="3" style="127" customWidth="1"/>
    <col min="7639" max="7639" width="54.140625" style="127" customWidth="1"/>
    <col min="7640" max="7640" width="16.42578125" style="127" bestFit="1" customWidth="1"/>
    <col min="7641" max="7641" width="1.140625" style="127" customWidth="1"/>
    <col min="7642" max="7642" width="15.7109375" style="127" customWidth="1"/>
    <col min="7643" max="7643" width="1.42578125" style="127" customWidth="1"/>
    <col min="7644" max="7644" width="16.42578125" style="127" bestFit="1" customWidth="1"/>
    <col min="7645" max="7645" width="1.140625" style="127" customWidth="1"/>
    <col min="7646" max="7646" width="16.42578125" style="127" customWidth="1"/>
    <col min="7647" max="7893" width="10.140625" style="127"/>
    <col min="7894" max="7894" width="3" style="127" customWidth="1"/>
    <col min="7895" max="7895" width="54.140625" style="127" customWidth="1"/>
    <col min="7896" max="7896" width="16.42578125" style="127" bestFit="1" customWidth="1"/>
    <col min="7897" max="7897" width="1.140625" style="127" customWidth="1"/>
    <col min="7898" max="7898" width="15.7109375" style="127" customWidth="1"/>
    <col min="7899" max="7899" width="1.42578125" style="127" customWidth="1"/>
    <col min="7900" max="7900" width="16.42578125" style="127" bestFit="1" customWidth="1"/>
    <col min="7901" max="7901" width="1.140625" style="127" customWidth="1"/>
    <col min="7902" max="7902" width="16.42578125" style="127" customWidth="1"/>
    <col min="7903" max="8149" width="10.140625" style="127"/>
    <col min="8150" max="8150" width="3" style="127" customWidth="1"/>
    <col min="8151" max="8151" width="54.140625" style="127" customWidth="1"/>
    <col min="8152" max="8152" width="16.42578125" style="127" bestFit="1" customWidth="1"/>
    <col min="8153" max="8153" width="1.140625" style="127" customWidth="1"/>
    <col min="8154" max="8154" width="15.7109375" style="127" customWidth="1"/>
    <col min="8155" max="8155" width="1.42578125" style="127" customWidth="1"/>
    <col min="8156" max="8156" width="16.42578125" style="127" bestFit="1" customWidth="1"/>
    <col min="8157" max="8157" width="1.140625" style="127" customWidth="1"/>
    <col min="8158" max="8158" width="16.42578125" style="127" customWidth="1"/>
    <col min="8159" max="8405" width="10.140625" style="127"/>
    <col min="8406" max="8406" width="3" style="127" customWidth="1"/>
    <col min="8407" max="8407" width="54.140625" style="127" customWidth="1"/>
    <col min="8408" max="8408" width="16.42578125" style="127" bestFit="1" customWidth="1"/>
    <col min="8409" max="8409" width="1.140625" style="127" customWidth="1"/>
    <col min="8410" max="8410" width="15.7109375" style="127" customWidth="1"/>
    <col min="8411" max="8411" width="1.42578125" style="127" customWidth="1"/>
    <col min="8412" max="8412" width="16.42578125" style="127" bestFit="1" customWidth="1"/>
    <col min="8413" max="8413" width="1.140625" style="127" customWidth="1"/>
    <col min="8414" max="8414" width="16.42578125" style="127" customWidth="1"/>
    <col min="8415" max="8661" width="10.140625" style="127"/>
    <col min="8662" max="8662" width="3" style="127" customWidth="1"/>
    <col min="8663" max="8663" width="54.140625" style="127" customWidth="1"/>
    <col min="8664" max="8664" width="16.42578125" style="127" bestFit="1" customWidth="1"/>
    <col min="8665" max="8665" width="1.140625" style="127" customWidth="1"/>
    <col min="8666" max="8666" width="15.7109375" style="127" customWidth="1"/>
    <col min="8667" max="8667" width="1.42578125" style="127" customWidth="1"/>
    <col min="8668" max="8668" width="16.42578125" style="127" bestFit="1" customWidth="1"/>
    <col min="8669" max="8669" width="1.140625" style="127" customWidth="1"/>
    <col min="8670" max="8670" width="16.42578125" style="127" customWidth="1"/>
    <col min="8671" max="8917" width="10.140625" style="127"/>
    <col min="8918" max="8918" width="3" style="127" customWidth="1"/>
    <col min="8919" max="8919" width="54.140625" style="127" customWidth="1"/>
    <col min="8920" max="8920" width="16.42578125" style="127" bestFit="1" customWidth="1"/>
    <col min="8921" max="8921" width="1.140625" style="127" customWidth="1"/>
    <col min="8922" max="8922" width="15.7109375" style="127" customWidth="1"/>
    <col min="8923" max="8923" width="1.42578125" style="127" customWidth="1"/>
    <col min="8924" max="8924" width="16.42578125" style="127" bestFit="1" customWidth="1"/>
    <col min="8925" max="8925" width="1.140625" style="127" customWidth="1"/>
    <col min="8926" max="8926" width="16.42578125" style="127" customWidth="1"/>
    <col min="8927" max="9173" width="10.140625" style="127"/>
    <col min="9174" max="9174" width="3" style="127" customWidth="1"/>
    <col min="9175" max="9175" width="54.140625" style="127" customWidth="1"/>
    <col min="9176" max="9176" width="16.42578125" style="127" bestFit="1" customWidth="1"/>
    <col min="9177" max="9177" width="1.140625" style="127" customWidth="1"/>
    <col min="9178" max="9178" width="15.7109375" style="127" customWidth="1"/>
    <col min="9179" max="9179" width="1.42578125" style="127" customWidth="1"/>
    <col min="9180" max="9180" width="16.42578125" style="127" bestFit="1" customWidth="1"/>
    <col min="9181" max="9181" width="1.140625" style="127" customWidth="1"/>
    <col min="9182" max="9182" width="16.42578125" style="127" customWidth="1"/>
    <col min="9183" max="9429" width="10.140625" style="127"/>
    <col min="9430" max="9430" width="3" style="127" customWidth="1"/>
    <col min="9431" max="9431" width="54.140625" style="127" customWidth="1"/>
    <col min="9432" max="9432" width="16.42578125" style="127" bestFit="1" customWidth="1"/>
    <col min="9433" max="9433" width="1.140625" style="127" customWidth="1"/>
    <col min="9434" max="9434" width="15.7109375" style="127" customWidth="1"/>
    <col min="9435" max="9435" width="1.42578125" style="127" customWidth="1"/>
    <col min="9436" max="9436" width="16.42578125" style="127" bestFit="1" customWidth="1"/>
    <col min="9437" max="9437" width="1.140625" style="127" customWidth="1"/>
    <col min="9438" max="9438" width="16.42578125" style="127" customWidth="1"/>
    <col min="9439" max="9685" width="10.140625" style="127"/>
    <col min="9686" max="9686" width="3" style="127" customWidth="1"/>
    <col min="9687" max="9687" width="54.140625" style="127" customWidth="1"/>
    <col min="9688" max="9688" width="16.42578125" style="127" bestFit="1" customWidth="1"/>
    <col min="9689" max="9689" width="1.140625" style="127" customWidth="1"/>
    <col min="9690" max="9690" width="15.7109375" style="127" customWidth="1"/>
    <col min="9691" max="9691" width="1.42578125" style="127" customWidth="1"/>
    <col min="9692" max="9692" width="16.42578125" style="127" bestFit="1" customWidth="1"/>
    <col min="9693" max="9693" width="1.140625" style="127" customWidth="1"/>
    <col min="9694" max="9694" width="16.42578125" style="127" customWidth="1"/>
    <col min="9695" max="9941" width="10.140625" style="127"/>
    <col min="9942" max="9942" width="3" style="127" customWidth="1"/>
    <col min="9943" max="9943" width="54.140625" style="127" customWidth="1"/>
    <col min="9944" max="9944" width="16.42578125" style="127" bestFit="1" customWidth="1"/>
    <col min="9945" max="9945" width="1.140625" style="127" customWidth="1"/>
    <col min="9946" max="9946" width="15.7109375" style="127" customWidth="1"/>
    <col min="9947" max="9947" width="1.42578125" style="127" customWidth="1"/>
    <col min="9948" max="9948" width="16.42578125" style="127" bestFit="1" customWidth="1"/>
    <col min="9949" max="9949" width="1.140625" style="127" customWidth="1"/>
    <col min="9950" max="9950" width="16.42578125" style="127" customWidth="1"/>
    <col min="9951" max="10197" width="10.140625" style="127"/>
    <col min="10198" max="10198" width="3" style="127" customWidth="1"/>
    <col min="10199" max="10199" width="54.140625" style="127" customWidth="1"/>
    <col min="10200" max="10200" width="16.42578125" style="127" bestFit="1" customWidth="1"/>
    <col min="10201" max="10201" width="1.140625" style="127" customWidth="1"/>
    <col min="10202" max="10202" width="15.7109375" style="127" customWidth="1"/>
    <col min="10203" max="10203" width="1.42578125" style="127" customWidth="1"/>
    <col min="10204" max="10204" width="16.42578125" style="127" bestFit="1" customWidth="1"/>
    <col min="10205" max="10205" width="1.140625" style="127" customWidth="1"/>
    <col min="10206" max="10206" width="16.42578125" style="127" customWidth="1"/>
    <col min="10207" max="10453" width="10.140625" style="127"/>
    <col min="10454" max="10454" width="3" style="127" customWidth="1"/>
    <col min="10455" max="10455" width="54.140625" style="127" customWidth="1"/>
    <col min="10456" max="10456" width="16.42578125" style="127" bestFit="1" customWidth="1"/>
    <col min="10457" max="10457" width="1.140625" style="127" customWidth="1"/>
    <col min="10458" max="10458" width="15.7109375" style="127" customWidth="1"/>
    <col min="10459" max="10459" width="1.42578125" style="127" customWidth="1"/>
    <col min="10460" max="10460" width="16.42578125" style="127" bestFit="1" customWidth="1"/>
    <col min="10461" max="10461" width="1.140625" style="127" customWidth="1"/>
    <col min="10462" max="10462" width="16.42578125" style="127" customWidth="1"/>
    <col min="10463" max="10709" width="10.140625" style="127"/>
    <col min="10710" max="10710" width="3" style="127" customWidth="1"/>
    <col min="10711" max="10711" width="54.140625" style="127" customWidth="1"/>
    <col min="10712" max="10712" width="16.42578125" style="127" bestFit="1" customWidth="1"/>
    <col min="10713" max="10713" width="1.140625" style="127" customWidth="1"/>
    <col min="10714" max="10714" width="15.7109375" style="127" customWidth="1"/>
    <col min="10715" max="10715" width="1.42578125" style="127" customWidth="1"/>
    <col min="10716" max="10716" width="16.42578125" style="127" bestFit="1" customWidth="1"/>
    <col min="10717" max="10717" width="1.140625" style="127" customWidth="1"/>
    <col min="10718" max="10718" width="16.42578125" style="127" customWidth="1"/>
    <col min="10719" max="10965" width="10.140625" style="127"/>
    <col min="10966" max="10966" width="3" style="127" customWidth="1"/>
    <col min="10967" max="10967" width="54.140625" style="127" customWidth="1"/>
    <col min="10968" max="10968" width="16.42578125" style="127" bestFit="1" customWidth="1"/>
    <col min="10969" max="10969" width="1.140625" style="127" customWidth="1"/>
    <col min="10970" max="10970" width="15.7109375" style="127" customWidth="1"/>
    <col min="10971" max="10971" width="1.42578125" style="127" customWidth="1"/>
    <col min="10972" max="10972" width="16.42578125" style="127" bestFit="1" customWidth="1"/>
    <col min="10973" max="10973" width="1.140625" style="127" customWidth="1"/>
    <col min="10974" max="10974" width="16.42578125" style="127" customWidth="1"/>
    <col min="10975" max="11221" width="10.140625" style="127"/>
    <col min="11222" max="11222" width="3" style="127" customWidth="1"/>
    <col min="11223" max="11223" width="54.140625" style="127" customWidth="1"/>
    <col min="11224" max="11224" width="16.42578125" style="127" bestFit="1" customWidth="1"/>
    <col min="11225" max="11225" width="1.140625" style="127" customWidth="1"/>
    <col min="11226" max="11226" width="15.7109375" style="127" customWidth="1"/>
    <col min="11227" max="11227" width="1.42578125" style="127" customWidth="1"/>
    <col min="11228" max="11228" width="16.42578125" style="127" bestFit="1" customWidth="1"/>
    <col min="11229" max="11229" width="1.140625" style="127" customWidth="1"/>
    <col min="11230" max="11230" width="16.42578125" style="127" customWidth="1"/>
    <col min="11231" max="11477" width="10.140625" style="127"/>
    <col min="11478" max="11478" width="3" style="127" customWidth="1"/>
    <col min="11479" max="11479" width="54.140625" style="127" customWidth="1"/>
    <col min="11480" max="11480" width="16.42578125" style="127" bestFit="1" customWidth="1"/>
    <col min="11481" max="11481" width="1.140625" style="127" customWidth="1"/>
    <col min="11482" max="11482" width="15.7109375" style="127" customWidth="1"/>
    <col min="11483" max="11483" width="1.42578125" style="127" customWidth="1"/>
    <col min="11484" max="11484" width="16.42578125" style="127" bestFit="1" customWidth="1"/>
    <col min="11485" max="11485" width="1.140625" style="127" customWidth="1"/>
    <col min="11486" max="11486" width="16.42578125" style="127" customWidth="1"/>
    <col min="11487" max="11733" width="10.140625" style="127"/>
    <col min="11734" max="11734" width="3" style="127" customWidth="1"/>
    <col min="11735" max="11735" width="54.140625" style="127" customWidth="1"/>
    <col min="11736" max="11736" width="16.42578125" style="127" bestFit="1" customWidth="1"/>
    <col min="11737" max="11737" width="1.140625" style="127" customWidth="1"/>
    <col min="11738" max="11738" width="15.7109375" style="127" customWidth="1"/>
    <col min="11739" max="11739" width="1.42578125" style="127" customWidth="1"/>
    <col min="11740" max="11740" width="16.42578125" style="127" bestFit="1" customWidth="1"/>
    <col min="11741" max="11741" width="1.140625" style="127" customWidth="1"/>
    <col min="11742" max="11742" width="16.42578125" style="127" customWidth="1"/>
    <col min="11743" max="11989" width="10.140625" style="127"/>
    <col min="11990" max="11990" width="3" style="127" customWidth="1"/>
    <col min="11991" max="11991" width="54.140625" style="127" customWidth="1"/>
    <col min="11992" max="11992" width="16.42578125" style="127" bestFit="1" customWidth="1"/>
    <col min="11993" max="11993" width="1.140625" style="127" customWidth="1"/>
    <col min="11994" max="11994" width="15.7109375" style="127" customWidth="1"/>
    <col min="11995" max="11995" width="1.42578125" style="127" customWidth="1"/>
    <col min="11996" max="11996" width="16.42578125" style="127" bestFit="1" customWidth="1"/>
    <col min="11997" max="11997" width="1.140625" style="127" customWidth="1"/>
    <col min="11998" max="11998" width="16.42578125" style="127" customWidth="1"/>
    <col min="11999" max="12245" width="10.140625" style="127"/>
    <col min="12246" max="12246" width="3" style="127" customWidth="1"/>
    <col min="12247" max="12247" width="54.140625" style="127" customWidth="1"/>
    <col min="12248" max="12248" width="16.42578125" style="127" bestFit="1" customWidth="1"/>
    <col min="12249" max="12249" width="1.140625" style="127" customWidth="1"/>
    <col min="12250" max="12250" width="15.7109375" style="127" customWidth="1"/>
    <col min="12251" max="12251" width="1.42578125" style="127" customWidth="1"/>
    <col min="12252" max="12252" width="16.42578125" style="127" bestFit="1" customWidth="1"/>
    <col min="12253" max="12253" width="1.140625" style="127" customWidth="1"/>
    <col min="12254" max="12254" width="16.42578125" style="127" customWidth="1"/>
    <col min="12255" max="12501" width="10.140625" style="127"/>
    <col min="12502" max="12502" width="3" style="127" customWidth="1"/>
    <col min="12503" max="12503" width="54.140625" style="127" customWidth="1"/>
    <col min="12504" max="12504" width="16.42578125" style="127" bestFit="1" customWidth="1"/>
    <col min="12505" max="12505" width="1.140625" style="127" customWidth="1"/>
    <col min="12506" max="12506" width="15.7109375" style="127" customWidth="1"/>
    <col min="12507" max="12507" width="1.42578125" style="127" customWidth="1"/>
    <col min="12508" max="12508" width="16.42578125" style="127" bestFit="1" customWidth="1"/>
    <col min="12509" max="12509" width="1.140625" style="127" customWidth="1"/>
    <col min="12510" max="12510" width="16.42578125" style="127" customWidth="1"/>
    <col min="12511" max="12757" width="10.140625" style="127"/>
    <col min="12758" max="12758" width="3" style="127" customWidth="1"/>
    <col min="12759" max="12759" width="54.140625" style="127" customWidth="1"/>
    <col min="12760" max="12760" width="16.42578125" style="127" bestFit="1" customWidth="1"/>
    <col min="12761" max="12761" width="1.140625" style="127" customWidth="1"/>
    <col min="12762" max="12762" width="15.7109375" style="127" customWidth="1"/>
    <col min="12763" max="12763" width="1.42578125" style="127" customWidth="1"/>
    <col min="12764" max="12764" width="16.42578125" style="127" bestFit="1" customWidth="1"/>
    <col min="12765" max="12765" width="1.140625" style="127" customWidth="1"/>
    <col min="12766" max="12766" width="16.42578125" style="127" customWidth="1"/>
    <col min="12767" max="13013" width="10.140625" style="127"/>
    <col min="13014" max="13014" width="3" style="127" customWidth="1"/>
    <col min="13015" max="13015" width="54.140625" style="127" customWidth="1"/>
    <col min="13016" max="13016" width="16.42578125" style="127" bestFit="1" customWidth="1"/>
    <col min="13017" max="13017" width="1.140625" style="127" customWidth="1"/>
    <col min="13018" max="13018" width="15.7109375" style="127" customWidth="1"/>
    <col min="13019" max="13019" width="1.42578125" style="127" customWidth="1"/>
    <col min="13020" max="13020" width="16.42578125" style="127" bestFit="1" customWidth="1"/>
    <col min="13021" max="13021" width="1.140625" style="127" customWidth="1"/>
    <col min="13022" max="13022" width="16.42578125" style="127" customWidth="1"/>
    <col min="13023" max="13269" width="10.140625" style="127"/>
    <col min="13270" max="13270" width="3" style="127" customWidth="1"/>
    <col min="13271" max="13271" width="54.140625" style="127" customWidth="1"/>
    <col min="13272" max="13272" width="16.42578125" style="127" bestFit="1" customWidth="1"/>
    <col min="13273" max="13273" width="1.140625" style="127" customWidth="1"/>
    <col min="13274" max="13274" width="15.7109375" style="127" customWidth="1"/>
    <col min="13275" max="13275" width="1.42578125" style="127" customWidth="1"/>
    <col min="13276" max="13276" width="16.42578125" style="127" bestFit="1" customWidth="1"/>
    <col min="13277" max="13277" width="1.140625" style="127" customWidth="1"/>
    <col min="13278" max="13278" width="16.42578125" style="127" customWidth="1"/>
    <col min="13279" max="13525" width="10.140625" style="127"/>
    <col min="13526" max="13526" width="3" style="127" customWidth="1"/>
    <col min="13527" max="13527" width="54.140625" style="127" customWidth="1"/>
    <col min="13528" max="13528" width="16.42578125" style="127" bestFit="1" customWidth="1"/>
    <col min="13529" max="13529" width="1.140625" style="127" customWidth="1"/>
    <col min="13530" max="13530" width="15.7109375" style="127" customWidth="1"/>
    <col min="13531" max="13531" width="1.42578125" style="127" customWidth="1"/>
    <col min="13532" max="13532" width="16.42578125" style="127" bestFit="1" customWidth="1"/>
    <col min="13533" max="13533" width="1.140625" style="127" customWidth="1"/>
    <col min="13534" max="13534" width="16.42578125" style="127" customWidth="1"/>
    <col min="13535" max="13781" width="10.140625" style="127"/>
    <col min="13782" max="13782" width="3" style="127" customWidth="1"/>
    <col min="13783" max="13783" width="54.140625" style="127" customWidth="1"/>
    <col min="13784" max="13784" width="16.42578125" style="127" bestFit="1" customWidth="1"/>
    <col min="13785" max="13785" width="1.140625" style="127" customWidth="1"/>
    <col min="13786" max="13786" width="15.7109375" style="127" customWidth="1"/>
    <col min="13787" max="13787" width="1.42578125" style="127" customWidth="1"/>
    <col min="13788" max="13788" width="16.42578125" style="127" bestFit="1" customWidth="1"/>
    <col min="13789" max="13789" width="1.140625" style="127" customWidth="1"/>
    <col min="13790" max="13790" width="16.42578125" style="127" customWidth="1"/>
    <col min="13791" max="14037" width="10.140625" style="127"/>
    <col min="14038" max="14038" width="3" style="127" customWidth="1"/>
    <col min="14039" max="14039" width="54.140625" style="127" customWidth="1"/>
    <col min="14040" max="14040" width="16.42578125" style="127" bestFit="1" customWidth="1"/>
    <col min="14041" max="14041" width="1.140625" style="127" customWidth="1"/>
    <col min="14042" max="14042" width="15.7109375" style="127" customWidth="1"/>
    <col min="14043" max="14043" width="1.42578125" style="127" customWidth="1"/>
    <col min="14044" max="14044" width="16.42578125" style="127" bestFit="1" customWidth="1"/>
    <col min="14045" max="14045" width="1.140625" style="127" customWidth="1"/>
    <col min="14046" max="14046" width="16.42578125" style="127" customWidth="1"/>
    <col min="14047" max="14293" width="10.140625" style="127"/>
    <col min="14294" max="14294" width="3" style="127" customWidth="1"/>
    <col min="14295" max="14295" width="54.140625" style="127" customWidth="1"/>
    <col min="14296" max="14296" width="16.42578125" style="127" bestFit="1" customWidth="1"/>
    <col min="14297" max="14297" width="1.140625" style="127" customWidth="1"/>
    <col min="14298" max="14298" width="15.7109375" style="127" customWidth="1"/>
    <col min="14299" max="14299" width="1.42578125" style="127" customWidth="1"/>
    <col min="14300" max="14300" width="16.42578125" style="127" bestFit="1" customWidth="1"/>
    <col min="14301" max="14301" width="1.140625" style="127" customWidth="1"/>
    <col min="14302" max="14302" width="16.42578125" style="127" customWidth="1"/>
    <col min="14303" max="14549" width="10.140625" style="127"/>
    <col min="14550" max="14550" width="3" style="127" customWidth="1"/>
    <col min="14551" max="14551" width="54.140625" style="127" customWidth="1"/>
    <col min="14552" max="14552" width="16.42578125" style="127" bestFit="1" customWidth="1"/>
    <col min="14553" max="14553" width="1.140625" style="127" customWidth="1"/>
    <col min="14554" max="14554" width="15.7109375" style="127" customWidth="1"/>
    <col min="14555" max="14555" width="1.42578125" style="127" customWidth="1"/>
    <col min="14556" max="14556" width="16.42578125" style="127" bestFit="1" customWidth="1"/>
    <col min="14557" max="14557" width="1.140625" style="127" customWidth="1"/>
    <col min="14558" max="14558" width="16.42578125" style="127" customWidth="1"/>
    <col min="14559" max="14805" width="10.140625" style="127"/>
    <col min="14806" max="14806" width="3" style="127" customWidth="1"/>
    <col min="14807" max="14807" width="54.140625" style="127" customWidth="1"/>
    <col min="14808" max="14808" width="16.42578125" style="127" bestFit="1" customWidth="1"/>
    <col min="14809" max="14809" width="1.140625" style="127" customWidth="1"/>
    <col min="14810" max="14810" width="15.7109375" style="127" customWidth="1"/>
    <col min="14811" max="14811" width="1.42578125" style="127" customWidth="1"/>
    <col min="14812" max="14812" width="16.42578125" style="127" bestFit="1" customWidth="1"/>
    <col min="14813" max="14813" width="1.140625" style="127" customWidth="1"/>
    <col min="14814" max="14814" width="16.42578125" style="127" customWidth="1"/>
    <col min="14815" max="15061" width="10.140625" style="127"/>
    <col min="15062" max="15062" width="3" style="127" customWidth="1"/>
    <col min="15063" max="15063" width="54.140625" style="127" customWidth="1"/>
    <col min="15064" max="15064" width="16.42578125" style="127" bestFit="1" customWidth="1"/>
    <col min="15065" max="15065" width="1.140625" style="127" customWidth="1"/>
    <col min="15066" max="15066" width="15.7109375" style="127" customWidth="1"/>
    <col min="15067" max="15067" width="1.42578125" style="127" customWidth="1"/>
    <col min="15068" max="15068" width="16.42578125" style="127" bestFit="1" customWidth="1"/>
    <col min="15069" max="15069" width="1.140625" style="127" customWidth="1"/>
    <col min="15070" max="15070" width="16.42578125" style="127" customWidth="1"/>
    <col min="15071" max="15317" width="10.140625" style="127"/>
    <col min="15318" max="15318" width="3" style="127" customWidth="1"/>
    <col min="15319" max="15319" width="54.140625" style="127" customWidth="1"/>
    <col min="15320" max="15320" width="16.42578125" style="127" bestFit="1" customWidth="1"/>
    <col min="15321" max="15321" width="1.140625" style="127" customWidth="1"/>
    <col min="15322" max="15322" width="15.7109375" style="127" customWidth="1"/>
    <col min="15323" max="15323" width="1.42578125" style="127" customWidth="1"/>
    <col min="15324" max="15324" width="16.42578125" style="127" bestFit="1" customWidth="1"/>
    <col min="15325" max="15325" width="1.140625" style="127" customWidth="1"/>
    <col min="15326" max="15326" width="16.42578125" style="127" customWidth="1"/>
    <col min="15327" max="15573" width="10.140625" style="127"/>
    <col min="15574" max="15574" width="3" style="127" customWidth="1"/>
    <col min="15575" max="15575" width="54.140625" style="127" customWidth="1"/>
    <col min="15576" max="15576" width="16.42578125" style="127" bestFit="1" customWidth="1"/>
    <col min="15577" max="15577" width="1.140625" style="127" customWidth="1"/>
    <col min="15578" max="15578" width="15.7109375" style="127" customWidth="1"/>
    <col min="15579" max="15579" width="1.42578125" style="127" customWidth="1"/>
    <col min="15580" max="15580" width="16.42578125" style="127" bestFit="1" customWidth="1"/>
    <col min="15581" max="15581" width="1.140625" style="127" customWidth="1"/>
    <col min="15582" max="15582" width="16.42578125" style="127" customWidth="1"/>
    <col min="15583" max="15829" width="10.140625" style="127"/>
    <col min="15830" max="15830" width="3" style="127" customWidth="1"/>
    <col min="15831" max="15831" width="54.140625" style="127" customWidth="1"/>
    <col min="15832" max="15832" width="16.42578125" style="127" bestFit="1" customWidth="1"/>
    <col min="15833" max="15833" width="1.140625" style="127" customWidth="1"/>
    <col min="15834" max="15834" width="15.7109375" style="127" customWidth="1"/>
    <col min="15835" max="15835" width="1.42578125" style="127" customWidth="1"/>
    <col min="15836" max="15836" width="16.42578125" style="127" bestFit="1" customWidth="1"/>
    <col min="15837" max="15837" width="1.140625" style="127" customWidth="1"/>
    <col min="15838" max="15838" width="16.42578125" style="127" customWidth="1"/>
    <col min="15839" max="16085" width="10.140625" style="127"/>
    <col min="16086" max="16086" width="3" style="127" customWidth="1"/>
    <col min="16087" max="16087" width="54.140625" style="127" customWidth="1"/>
    <col min="16088" max="16088" width="16.42578125" style="127" bestFit="1" customWidth="1"/>
    <col min="16089" max="16089" width="1.140625" style="127" customWidth="1"/>
    <col min="16090" max="16090" width="15.7109375" style="127" customWidth="1"/>
    <col min="16091" max="16091" width="1.42578125" style="127" customWidth="1"/>
    <col min="16092" max="16092" width="16.42578125" style="127" bestFit="1" customWidth="1"/>
    <col min="16093" max="16093" width="1.140625" style="127" customWidth="1"/>
    <col min="16094" max="16094" width="16.42578125" style="127" customWidth="1"/>
    <col min="16095" max="16384" width="10.140625" style="127"/>
  </cols>
  <sheetData>
    <row r="1" spans="1:16" s="152" customFormat="1" ht="18.75" customHeight="1">
      <c r="A1" s="151" t="s">
        <v>1</v>
      </c>
      <c r="B1" s="151"/>
      <c r="C1" s="151"/>
    </row>
    <row r="2" spans="1:16" s="152" customFormat="1" ht="18.75" customHeight="1">
      <c r="A2" s="151" t="s">
        <v>78</v>
      </c>
      <c r="B2" s="151"/>
      <c r="C2" s="151"/>
    </row>
    <row r="3" spans="1:16" s="152" customFormat="1" ht="18.75" customHeight="1">
      <c r="A3" s="153" t="str">
        <f>'PL (T)'!A3</f>
        <v>FOR THE YEAR ENDED DECEMBER 31, 2024</v>
      </c>
      <c r="B3" s="153"/>
      <c r="C3" s="153"/>
    </row>
    <row r="4" spans="1:16" ht="9" customHeight="1">
      <c r="A4" s="154"/>
      <c r="B4" s="154"/>
      <c r="C4" s="154"/>
      <c r="N4" s="66"/>
    </row>
    <row r="5" spans="1:16" ht="18.75" customHeight="1">
      <c r="A5" s="154"/>
      <c r="B5" s="154"/>
      <c r="C5" s="154"/>
      <c r="J5" s="236" t="s">
        <v>4</v>
      </c>
      <c r="K5" s="236"/>
      <c r="L5" s="236"/>
      <c r="M5" s="124"/>
      <c r="N5" s="236" t="s">
        <v>6</v>
      </c>
      <c r="O5" s="236"/>
      <c r="P5" s="236"/>
    </row>
    <row r="6" spans="1:16" ht="18.75" customHeight="1">
      <c r="J6" s="237" t="s">
        <v>5</v>
      </c>
      <c r="K6" s="237"/>
      <c r="L6" s="237"/>
      <c r="M6" s="124"/>
      <c r="N6" s="237" t="s">
        <v>5</v>
      </c>
      <c r="O6" s="237"/>
      <c r="P6" s="237"/>
    </row>
    <row r="7" spans="1:16" ht="18.75" customHeight="1">
      <c r="I7" s="125" t="s">
        <v>7</v>
      </c>
      <c r="J7" s="126" t="s">
        <v>188</v>
      </c>
      <c r="L7" s="126" t="s">
        <v>124</v>
      </c>
      <c r="M7" s="128"/>
      <c r="N7" s="126" t="s">
        <v>188</v>
      </c>
      <c r="P7" s="126" t="s">
        <v>124</v>
      </c>
    </row>
    <row r="8" spans="1:16" ht="18.75" customHeight="1">
      <c r="A8" s="155" t="s">
        <v>80</v>
      </c>
      <c r="B8" s="155"/>
      <c r="C8" s="155"/>
      <c r="J8" s="67"/>
      <c r="K8" s="67"/>
      <c r="L8" s="67"/>
      <c r="M8" s="67"/>
      <c r="N8" s="67"/>
      <c r="O8" s="17"/>
      <c r="P8" s="17"/>
    </row>
    <row r="9" spans="1:16" ht="18.75" customHeight="1">
      <c r="B9" s="127" t="s">
        <v>179</v>
      </c>
      <c r="J9" s="17">
        <f>+'PL (T)'!J32</f>
        <v>-37874</v>
      </c>
      <c r="K9" s="17"/>
      <c r="L9" s="17">
        <f>+'PL (T)'!L32</f>
        <v>-139510</v>
      </c>
      <c r="M9" s="17"/>
      <c r="N9" s="17">
        <f>+'PL (T)'!N32</f>
        <v>37802</v>
      </c>
      <c r="O9" s="17"/>
      <c r="P9" s="17">
        <f>+'PL (T)'!P32</f>
        <v>8972</v>
      </c>
    </row>
    <row r="10" spans="1:16" ht="18.75" customHeight="1">
      <c r="B10" s="156" t="s">
        <v>81</v>
      </c>
      <c r="E10" s="156"/>
      <c r="F10" s="156"/>
      <c r="G10" s="156"/>
      <c r="H10" s="156"/>
      <c r="I10" s="156"/>
      <c r="J10" s="36"/>
      <c r="K10" s="36"/>
      <c r="L10" s="36"/>
      <c r="M10" s="36"/>
      <c r="N10" s="36"/>
      <c r="O10" s="36"/>
      <c r="P10" s="36"/>
    </row>
    <row r="11" spans="1:16" ht="18.75" customHeight="1">
      <c r="C11" s="156" t="s">
        <v>82</v>
      </c>
      <c r="E11" s="156"/>
      <c r="F11" s="156"/>
      <c r="G11" s="156"/>
      <c r="H11" s="156"/>
      <c r="I11" s="156"/>
      <c r="J11" s="36">
        <f>-'PL (T)'!J31</f>
        <v>15983</v>
      </c>
      <c r="K11" s="36"/>
      <c r="L11" s="36">
        <v>4670</v>
      </c>
      <c r="M11" s="36"/>
      <c r="N11" s="36">
        <f>-'PL (T)'!N31</f>
        <v>11770</v>
      </c>
      <c r="O11" s="36"/>
      <c r="P11" s="36">
        <v>4940</v>
      </c>
    </row>
    <row r="12" spans="1:16" ht="18.75" customHeight="1">
      <c r="C12" s="156" t="s">
        <v>67</v>
      </c>
      <c r="E12" s="157"/>
      <c r="F12" s="157"/>
      <c r="G12" s="157"/>
      <c r="H12" s="157"/>
      <c r="I12" s="157"/>
      <c r="J12" s="36">
        <v>71389</v>
      </c>
      <c r="K12" s="16"/>
      <c r="L12" s="36">
        <v>71394</v>
      </c>
      <c r="M12" s="16"/>
      <c r="N12" s="36">
        <v>10129</v>
      </c>
      <c r="O12" s="16"/>
      <c r="P12" s="36">
        <v>9033</v>
      </c>
    </row>
    <row r="13" spans="1:16" ht="18.75" customHeight="1">
      <c r="C13" s="156" t="s">
        <v>83</v>
      </c>
      <c r="E13" s="157"/>
      <c r="F13" s="157"/>
      <c r="G13" s="157"/>
      <c r="H13" s="157"/>
      <c r="I13" s="157"/>
      <c r="J13" s="36">
        <v>82617</v>
      </c>
      <c r="K13" s="16"/>
      <c r="L13" s="36">
        <v>90538</v>
      </c>
      <c r="M13" s="16"/>
      <c r="N13" s="36">
        <v>6101</v>
      </c>
      <c r="O13" s="16"/>
      <c r="P13" s="36">
        <v>9884</v>
      </c>
    </row>
    <row r="14" spans="1:16" ht="18.75" customHeight="1">
      <c r="C14" s="156" t="s">
        <v>197</v>
      </c>
      <c r="E14" s="157"/>
      <c r="F14" s="157"/>
      <c r="G14" s="157"/>
      <c r="H14" s="157"/>
      <c r="I14" s="157"/>
      <c r="J14" s="36">
        <v>-86</v>
      </c>
      <c r="K14" s="16"/>
      <c r="L14" s="36">
        <v>283</v>
      </c>
      <c r="M14" s="16"/>
      <c r="N14" s="36">
        <v>0</v>
      </c>
      <c r="O14" s="16"/>
      <c r="P14" s="36">
        <v>0</v>
      </c>
    </row>
    <row r="15" spans="1:16" ht="18.75" customHeight="1">
      <c r="C15" s="156" t="s">
        <v>84</v>
      </c>
      <c r="E15" s="157"/>
      <c r="F15" s="157"/>
      <c r="G15" s="157"/>
      <c r="H15" s="157"/>
      <c r="I15" s="157"/>
      <c r="J15" s="36">
        <v>232</v>
      </c>
      <c r="K15" s="36"/>
      <c r="L15" s="36">
        <v>1262</v>
      </c>
      <c r="M15" s="36"/>
      <c r="N15" s="36">
        <v>398</v>
      </c>
      <c r="O15" s="36"/>
      <c r="P15" s="36">
        <v>1262</v>
      </c>
    </row>
    <row r="16" spans="1:16" ht="18.75" customHeight="1">
      <c r="C16" s="156" t="s">
        <v>152</v>
      </c>
      <c r="E16" s="157"/>
      <c r="F16" s="157"/>
      <c r="G16" s="157"/>
      <c r="H16" s="157"/>
      <c r="I16" s="157"/>
      <c r="J16" s="36">
        <v>3730</v>
      </c>
      <c r="K16" s="36"/>
      <c r="L16" s="36">
        <v>-4745</v>
      </c>
      <c r="M16" s="36"/>
      <c r="N16" s="36">
        <v>5917</v>
      </c>
      <c r="O16" s="36"/>
      <c r="P16" s="36">
        <v>-162</v>
      </c>
    </row>
    <row r="17" spans="2:16" ht="18.75" customHeight="1">
      <c r="C17" s="156" t="s">
        <v>191</v>
      </c>
      <c r="E17" s="157"/>
      <c r="F17" s="157"/>
      <c r="G17" s="157"/>
      <c r="H17" s="157"/>
      <c r="I17" s="157"/>
      <c r="J17" s="36">
        <v>219</v>
      </c>
      <c r="K17" s="36"/>
      <c r="L17" s="36">
        <v>0</v>
      </c>
      <c r="M17" s="36"/>
      <c r="N17" s="36">
        <v>180</v>
      </c>
      <c r="O17" s="36"/>
      <c r="P17" s="36">
        <v>0</v>
      </c>
    </row>
    <row r="18" spans="2:16" ht="18.75" customHeight="1">
      <c r="C18" s="156" t="s">
        <v>218</v>
      </c>
      <c r="E18" s="157"/>
      <c r="F18" s="157"/>
      <c r="G18" s="157"/>
      <c r="H18" s="157"/>
      <c r="I18" s="157"/>
      <c r="J18" s="36">
        <v>92</v>
      </c>
      <c r="K18" s="36"/>
      <c r="L18" s="36">
        <v>1477</v>
      </c>
      <c r="M18" s="36"/>
      <c r="N18" s="36">
        <v>179</v>
      </c>
      <c r="O18" s="36"/>
      <c r="P18" s="36">
        <v>334</v>
      </c>
    </row>
    <row r="19" spans="2:16" ht="18.75" customHeight="1">
      <c r="C19" s="156" t="s">
        <v>219</v>
      </c>
      <c r="E19" s="157"/>
      <c r="F19" s="157"/>
      <c r="G19" s="157"/>
      <c r="H19" s="157"/>
      <c r="I19" s="157"/>
      <c r="J19" s="36">
        <v>1953</v>
      </c>
      <c r="K19" s="36"/>
      <c r="L19" s="36">
        <v>9673</v>
      </c>
      <c r="M19" s="36"/>
      <c r="N19" s="36">
        <v>1953</v>
      </c>
      <c r="O19" s="36"/>
      <c r="P19" s="36">
        <v>-41397</v>
      </c>
    </row>
    <row r="20" spans="2:16" ht="18.75" customHeight="1">
      <c r="C20" s="156" t="s">
        <v>161</v>
      </c>
      <c r="E20" s="157"/>
      <c r="F20" s="157"/>
      <c r="G20" s="157"/>
      <c r="H20" s="157"/>
      <c r="I20" s="157"/>
      <c r="J20" s="36">
        <v>-1563</v>
      </c>
      <c r="K20" s="36"/>
      <c r="L20" s="36">
        <v>57018</v>
      </c>
      <c r="M20" s="36"/>
      <c r="N20" s="36">
        <v>-1394</v>
      </c>
      <c r="O20" s="36"/>
      <c r="P20" s="36">
        <v>58058</v>
      </c>
    </row>
    <row r="21" spans="2:16" ht="18.75" customHeight="1">
      <c r="C21" s="156" t="s">
        <v>162</v>
      </c>
      <c r="E21" s="157"/>
      <c r="F21" s="157"/>
      <c r="G21" s="157"/>
      <c r="H21" s="157"/>
      <c r="I21" s="157"/>
      <c r="J21" s="36">
        <v>-1599</v>
      </c>
      <c r="K21" s="36"/>
      <c r="L21" s="36">
        <v>417</v>
      </c>
      <c r="M21" s="36"/>
      <c r="N21" s="36">
        <v>-1578</v>
      </c>
      <c r="O21" s="36"/>
      <c r="P21" s="36">
        <v>347</v>
      </c>
    </row>
    <row r="22" spans="2:16" ht="18.75" customHeight="1">
      <c r="C22" s="156" t="s">
        <v>163</v>
      </c>
      <c r="E22" s="157"/>
      <c r="F22" s="157"/>
      <c r="G22" s="157"/>
      <c r="H22" s="157"/>
      <c r="I22" s="157"/>
      <c r="J22" s="36">
        <v>-1427</v>
      </c>
      <c r="K22" s="36"/>
      <c r="L22" s="36">
        <v>0</v>
      </c>
      <c r="M22" s="36"/>
      <c r="N22" s="36">
        <v>0</v>
      </c>
      <c r="O22" s="36"/>
      <c r="P22" s="36">
        <v>0</v>
      </c>
    </row>
    <row r="23" spans="2:16" ht="18.75" customHeight="1">
      <c r="C23" s="156" t="s">
        <v>164</v>
      </c>
      <c r="E23" s="157"/>
      <c r="F23" s="157"/>
      <c r="G23" s="157"/>
      <c r="H23" s="157"/>
      <c r="I23" s="157"/>
      <c r="J23" s="36">
        <v>0</v>
      </c>
      <c r="K23" s="36"/>
      <c r="L23" s="36">
        <v>-399</v>
      </c>
      <c r="M23" s="36"/>
      <c r="N23" s="36">
        <v>0</v>
      </c>
      <c r="O23" s="36"/>
      <c r="P23" s="36">
        <v>-399</v>
      </c>
    </row>
    <row r="24" spans="2:16" ht="18.75" customHeight="1">
      <c r="C24" s="156" t="s">
        <v>220</v>
      </c>
      <c r="E24" s="157"/>
      <c r="F24" s="157"/>
      <c r="G24" s="157"/>
      <c r="H24" s="157"/>
      <c r="I24" s="157"/>
      <c r="J24" s="36">
        <v>-4682</v>
      </c>
      <c r="K24" s="36"/>
      <c r="L24" s="36">
        <v>14437</v>
      </c>
      <c r="M24" s="36"/>
      <c r="N24" s="36">
        <v>-5139</v>
      </c>
      <c r="O24" s="36"/>
      <c r="P24" s="36">
        <v>14237</v>
      </c>
    </row>
    <row r="25" spans="2:16" ht="18.75" customHeight="1">
      <c r="C25" s="156" t="s">
        <v>221</v>
      </c>
      <c r="E25" s="157"/>
      <c r="F25" s="157"/>
      <c r="G25" s="157"/>
      <c r="H25" s="157"/>
      <c r="I25" s="157"/>
      <c r="J25" s="36">
        <v>-30859</v>
      </c>
      <c r="K25" s="36"/>
      <c r="L25" s="36">
        <v>0</v>
      </c>
      <c r="M25" s="36"/>
      <c r="N25" s="36">
        <v>-30859</v>
      </c>
      <c r="O25" s="36"/>
      <c r="P25" s="36">
        <v>0</v>
      </c>
    </row>
    <row r="26" spans="2:16" ht="18.75" customHeight="1">
      <c r="C26" s="156" t="s">
        <v>85</v>
      </c>
      <c r="E26" s="157"/>
      <c r="F26" s="157"/>
      <c r="G26" s="157"/>
      <c r="H26" s="157"/>
      <c r="I26" s="157"/>
      <c r="J26" s="36">
        <v>1530</v>
      </c>
      <c r="K26" s="36"/>
      <c r="L26" s="36">
        <v>1512</v>
      </c>
      <c r="M26" s="36"/>
      <c r="N26" s="36">
        <v>786</v>
      </c>
      <c r="O26" s="36"/>
      <c r="P26" s="36">
        <v>795</v>
      </c>
    </row>
    <row r="27" spans="2:16" ht="18.75" customHeight="1">
      <c r="C27" s="156" t="s">
        <v>86</v>
      </c>
      <c r="E27" s="157"/>
      <c r="F27" s="157"/>
      <c r="G27" s="157"/>
      <c r="H27" s="157"/>
      <c r="I27" s="157"/>
      <c r="J27" s="36">
        <v>-1838</v>
      </c>
      <c r="K27" s="36"/>
      <c r="L27" s="36">
        <v>-1548</v>
      </c>
      <c r="M27" s="36"/>
      <c r="N27" s="36">
        <v>-6761</v>
      </c>
      <c r="O27" s="36"/>
      <c r="P27" s="36">
        <v>-2708</v>
      </c>
    </row>
    <row r="28" spans="2:16" ht="18.75" customHeight="1">
      <c r="C28" s="156" t="s">
        <v>131</v>
      </c>
      <c r="E28" s="157"/>
      <c r="F28" s="157"/>
      <c r="G28" s="157"/>
      <c r="H28" s="157"/>
      <c r="I28" s="157"/>
      <c r="J28" s="31">
        <v>0</v>
      </c>
      <c r="K28" s="16"/>
      <c r="L28" s="31">
        <v>0</v>
      </c>
      <c r="M28" s="16"/>
      <c r="N28" s="31">
        <v>-20000</v>
      </c>
      <c r="O28" s="16"/>
      <c r="P28" s="31">
        <v>-10000</v>
      </c>
    </row>
    <row r="29" spans="2:16" ht="18.75" customHeight="1">
      <c r="B29" s="156" t="s">
        <v>93</v>
      </c>
      <c r="E29" s="157"/>
      <c r="F29" s="157"/>
      <c r="G29" s="157"/>
      <c r="H29" s="157"/>
      <c r="I29" s="157"/>
      <c r="J29" s="16"/>
      <c r="K29" s="36"/>
      <c r="L29" s="16"/>
      <c r="M29" s="36"/>
      <c r="N29" s="16"/>
      <c r="O29" s="36"/>
      <c r="P29" s="16"/>
    </row>
    <row r="30" spans="2:16" ht="18.75" customHeight="1">
      <c r="C30" s="156" t="s">
        <v>147</v>
      </c>
      <c r="D30" s="156"/>
      <c r="E30" s="157"/>
      <c r="F30" s="157"/>
      <c r="G30" s="157"/>
      <c r="H30" s="157"/>
      <c r="I30" s="157"/>
      <c r="J30" s="36">
        <f>SUM(J9:J28)</f>
        <v>97817</v>
      </c>
      <c r="K30" s="36"/>
      <c r="L30" s="36">
        <f>SUM(L9:L28)</f>
        <v>106479</v>
      </c>
      <c r="M30" s="36"/>
      <c r="N30" s="36">
        <f>SUM(N9:N28)</f>
        <v>9484</v>
      </c>
      <c r="O30" s="36"/>
      <c r="P30" s="36">
        <f>SUM(P9:P28)</f>
        <v>53196</v>
      </c>
    </row>
    <row r="31" spans="2:16" ht="18.75" customHeight="1">
      <c r="B31" s="158" t="s">
        <v>87</v>
      </c>
      <c r="C31" s="159"/>
      <c r="J31" s="36"/>
      <c r="K31" s="36"/>
      <c r="L31" s="36"/>
      <c r="M31" s="36"/>
      <c r="N31" s="36"/>
      <c r="O31" s="36"/>
      <c r="P31" s="36"/>
    </row>
    <row r="32" spans="2:16" ht="18.75" customHeight="1">
      <c r="C32" s="160" t="s">
        <v>12</v>
      </c>
      <c r="E32" s="160"/>
      <c r="F32" s="160"/>
      <c r="G32" s="160"/>
      <c r="H32" s="160"/>
      <c r="I32" s="160"/>
      <c r="J32" s="36">
        <v>-45269</v>
      </c>
      <c r="K32" s="68"/>
      <c r="L32" s="36">
        <v>89167</v>
      </c>
      <c r="M32" s="68"/>
      <c r="N32" s="36">
        <v>-7077</v>
      </c>
      <c r="O32" s="36"/>
      <c r="P32" s="36">
        <v>41708</v>
      </c>
    </row>
    <row r="33" spans="2:16" ht="18.75" customHeight="1">
      <c r="C33" s="160" t="s">
        <v>122</v>
      </c>
      <c r="E33" s="160"/>
      <c r="F33" s="160"/>
      <c r="G33" s="160"/>
      <c r="H33" s="160"/>
      <c r="I33" s="160"/>
      <c r="J33" s="36">
        <v>178996</v>
      </c>
      <c r="K33" s="68"/>
      <c r="L33" s="36">
        <v>92885</v>
      </c>
      <c r="M33" s="68"/>
      <c r="N33" s="36">
        <v>173947</v>
      </c>
      <c r="O33" s="36"/>
      <c r="P33" s="36">
        <v>96405</v>
      </c>
    </row>
    <row r="34" spans="2:16" ht="18.75" customHeight="1">
      <c r="C34" s="160" t="s">
        <v>14</v>
      </c>
      <c r="E34" s="160"/>
      <c r="F34" s="160"/>
      <c r="G34" s="160"/>
      <c r="H34" s="160"/>
      <c r="I34" s="160"/>
      <c r="J34" s="36">
        <v>-8629</v>
      </c>
      <c r="K34" s="36"/>
      <c r="L34" s="36">
        <v>-8463</v>
      </c>
      <c r="M34" s="36"/>
      <c r="N34" s="36">
        <v>6239</v>
      </c>
      <c r="O34" s="36"/>
      <c r="P34" s="36">
        <v>-7663</v>
      </c>
    </row>
    <row r="35" spans="2:16" ht="18.75" customHeight="1">
      <c r="C35" s="160" t="s">
        <v>15</v>
      </c>
      <c r="E35" s="160"/>
      <c r="F35" s="160"/>
      <c r="G35" s="160"/>
      <c r="H35" s="160"/>
      <c r="I35" s="160"/>
      <c r="J35" s="36">
        <v>5496</v>
      </c>
      <c r="K35" s="36"/>
      <c r="L35" s="36">
        <v>5639</v>
      </c>
      <c r="M35" s="36"/>
      <c r="N35" s="36">
        <v>6523</v>
      </c>
      <c r="O35" s="36"/>
      <c r="P35" s="36">
        <v>4761</v>
      </c>
    </row>
    <row r="36" spans="2:16" ht="18.75" customHeight="1">
      <c r="C36" s="160" t="s">
        <v>26</v>
      </c>
      <c r="E36" s="160"/>
      <c r="F36" s="160"/>
      <c r="G36" s="160"/>
      <c r="H36" s="160"/>
      <c r="I36" s="160"/>
      <c r="J36" s="36">
        <v>30</v>
      </c>
      <c r="K36" s="36"/>
      <c r="L36" s="36">
        <v>1497</v>
      </c>
      <c r="M36" s="36"/>
      <c r="N36" s="36">
        <v>161</v>
      </c>
      <c r="O36" s="36"/>
      <c r="P36" s="36">
        <v>1493</v>
      </c>
    </row>
    <row r="37" spans="2:16" ht="18.75" customHeight="1">
      <c r="C37" s="160" t="s">
        <v>30</v>
      </c>
      <c r="E37" s="160"/>
      <c r="F37" s="160"/>
      <c r="G37" s="160"/>
      <c r="H37" s="160"/>
      <c r="I37" s="160"/>
      <c r="J37" s="36">
        <v>-9033</v>
      </c>
      <c r="K37" s="69"/>
      <c r="L37" s="36">
        <v>-101917</v>
      </c>
      <c r="M37" s="69"/>
      <c r="N37" s="36">
        <v>-25543</v>
      </c>
      <c r="O37" s="16"/>
      <c r="P37" s="36">
        <v>-68474</v>
      </c>
    </row>
    <row r="38" spans="2:16" ht="18.75" customHeight="1">
      <c r="C38" s="160" t="s">
        <v>123</v>
      </c>
      <c r="E38" s="160"/>
      <c r="F38" s="160"/>
      <c r="G38" s="160"/>
      <c r="H38" s="160"/>
      <c r="I38" s="160"/>
      <c r="J38" s="36">
        <v>-10418</v>
      </c>
      <c r="K38" s="69"/>
      <c r="L38" s="36">
        <v>-14068</v>
      </c>
      <c r="M38" s="69"/>
      <c r="N38" s="36">
        <v>-13518</v>
      </c>
      <c r="O38" s="16"/>
      <c r="P38" s="36">
        <v>-14068</v>
      </c>
    </row>
    <row r="39" spans="2:16" ht="18.75" customHeight="1">
      <c r="C39" s="160" t="s">
        <v>35</v>
      </c>
      <c r="E39" s="160"/>
      <c r="F39" s="160"/>
      <c r="G39" s="160"/>
      <c r="H39" s="160"/>
      <c r="I39" s="160"/>
      <c r="J39" s="36">
        <v>823</v>
      </c>
      <c r="K39" s="69"/>
      <c r="L39" s="36">
        <v>-3796</v>
      </c>
      <c r="M39" s="69"/>
      <c r="N39" s="36">
        <v>606</v>
      </c>
      <c r="O39" s="16"/>
      <c r="P39" s="36">
        <v>-3039</v>
      </c>
    </row>
    <row r="40" spans="2:16" ht="18.75" customHeight="1">
      <c r="C40" s="160" t="s">
        <v>157</v>
      </c>
      <c r="E40" s="160"/>
      <c r="F40" s="160"/>
      <c r="G40" s="160"/>
      <c r="H40" s="160"/>
      <c r="I40" s="160"/>
      <c r="J40" s="36">
        <v>-5584</v>
      </c>
      <c r="K40" s="69"/>
      <c r="L40" s="36">
        <v>0</v>
      </c>
      <c r="M40" s="69"/>
      <c r="N40" s="36">
        <v>-5584</v>
      </c>
      <c r="O40" s="16"/>
      <c r="P40" s="36">
        <v>0</v>
      </c>
    </row>
    <row r="41" spans="2:16" ht="18.75" customHeight="1">
      <c r="C41" s="160" t="s">
        <v>88</v>
      </c>
      <c r="E41" s="160"/>
      <c r="F41" s="160"/>
      <c r="G41" s="160"/>
      <c r="H41" s="160"/>
      <c r="I41" s="160"/>
      <c r="J41" s="36">
        <v>0</v>
      </c>
      <c r="K41" s="69"/>
      <c r="L41" s="36">
        <v>-259</v>
      </c>
      <c r="M41" s="69"/>
      <c r="N41" s="36">
        <v>0</v>
      </c>
      <c r="O41" s="16"/>
      <c r="P41" s="36">
        <v>-259</v>
      </c>
    </row>
    <row r="42" spans="2:16" ht="18.75" customHeight="1">
      <c r="C42" s="160" t="s">
        <v>40</v>
      </c>
      <c r="E42" s="160"/>
      <c r="F42" s="160"/>
      <c r="G42" s="160"/>
      <c r="H42" s="160"/>
      <c r="I42" s="160"/>
      <c r="J42" s="31">
        <v>6680</v>
      </c>
      <c r="K42" s="68"/>
      <c r="L42" s="20">
        <v>-2996</v>
      </c>
      <c r="M42" s="68"/>
      <c r="N42" s="31">
        <v>-905</v>
      </c>
      <c r="O42" s="36"/>
      <c r="P42" s="20">
        <v>746</v>
      </c>
    </row>
    <row r="43" spans="2:16" ht="18.75" customHeight="1">
      <c r="B43" s="161" t="s">
        <v>153</v>
      </c>
      <c r="C43" s="161"/>
      <c r="D43" s="161"/>
      <c r="E43" s="157"/>
      <c r="F43" s="157"/>
      <c r="G43" s="157"/>
      <c r="H43" s="157"/>
      <c r="I43" s="157"/>
      <c r="J43" s="36">
        <f>SUM(J30:J42)</f>
        <v>210909</v>
      </c>
      <c r="K43" s="36"/>
      <c r="L43" s="36">
        <f>SUM(L30:L42)</f>
        <v>164168</v>
      </c>
      <c r="M43" s="36"/>
      <c r="N43" s="36">
        <f>SUM(N30:N42)</f>
        <v>144333</v>
      </c>
      <c r="O43" s="36"/>
      <c r="P43" s="36">
        <f>SUM(P30:P42)</f>
        <v>104806</v>
      </c>
    </row>
    <row r="44" spans="2:16" ht="18.75" customHeight="1">
      <c r="B44" s="127" t="s">
        <v>90</v>
      </c>
      <c r="E44" s="156"/>
      <c r="F44" s="156"/>
      <c r="G44" s="156"/>
      <c r="H44" s="156"/>
      <c r="I44" s="156"/>
      <c r="J44" s="36">
        <v>1727</v>
      </c>
      <c r="K44" s="36"/>
      <c r="L44" s="36">
        <v>1554</v>
      </c>
      <c r="M44" s="36"/>
      <c r="N44" s="36">
        <v>6135</v>
      </c>
      <c r="O44" s="36"/>
      <c r="P44" s="36">
        <v>2413</v>
      </c>
    </row>
    <row r="45" spans="2:16" ht="18.75" customHeight="1">
      <c r="B45" s="127" t="s">
        <v>91</v>
      </c>
      <c r="J45" s="162">
        <v>-71142</v>
      </c>
      <c r="L45" s="162">
        <v>-58576</v>
      </c>
      <c r="N45" s="162">
        <v>-10185</v>
      </c>
      <c r="P45" s="162">
        <v>-6472</v>
      </c>
    </row>
    <row r="46" spans="2:16" ht="18.75" customHeight="1">
      <c r="B46" s="127" t="s">
        <v>198</v>
      </c>
      <c r="J46" s="162">
        <v>0</v>
      </c>
      <c r="L46" s="162">
        <v>16315</v>
      </c>
      <c r="N46" s="162">
        <v>0</v>
      </c>
      <c r="P46" s="162">
        <v>16315</v>
      </c>
    </row>
    <row r="47" spans="2:16" ht="18.75" customHeight="1">
      <c r="B47" s="156" t="s">
        <v>89</v>
      </c>
      <c r="E47" s="163"/>
      <c r="F47" s="163"/>
      <c r="G47" s="163"/>
      <c r="H47" s="163"/>
      <c r="I47" s="163"/>
      <c r="J47" s="16">
        <v>-13492</v>
      </c>
      <c r="K47" s="16"/>
      <c r="L47" s="16">
        <v>-17476</v>
      </c>
      <c r="M47" s="36"/>
      <c r="N47" s="16">
        <v>-10632</v>
      </c>
      <c r="O47" s="36"/>
      <c r="P47" s="16">
        <v>-14671</v>
      </c>
    </row>
    <row r="48" spans="2:16" ht="18.75" customHeight="1">
      <c r="B48" s="156" t="s">
        <v>154</v>
      </c>
      <c r="E48" s="163"/>
      <c r="F48" s="163"/>
      <c r="G48" s="163"/>
      <c r="H48" s="163"/>
      <c r="I48" s="164">
        <v>9</v>
      </c>
      <c r="J48" s="16">
        <v>0</v>
      </c>
      <c r="K48" s="16"/>
      <c r="L48" s="16">
        <v>-27428</v>
      </c>
      <c r="M48" s="36"/>
      <c r="N48" s="36">
        <v>0</v>
      </c>
      <c r="O48" s="36"/>
      <c r="P48" s="36">
        <v>0</v>
      </c>
    </row>
    <row r="49" spans="1:16" s="166" customFormat="1" ht="18.75" customHeight="1">
      <c r="A49" s="165" t="s">
        <v>92</v>
      </c>
      <c r="E49" s="156"/>
      <c r="F49" s="156"/>
      <c r="G49" s="156"/>
      <c r="H49" s="156"/>
      <c r="I49" s="156"/>
      <c r="J49" s="119">
        <f>SUM(J43:J48)</f>
        <v>128002</v>
      </c>
      <c r="K49" s="120"/>
      <c r="L49" s="119">
        <f>SUM(L43:L48)</f>
        <v>78557</v>
      </c>
      <c r="M49" s="106"/>
      <c r="N49" s="119">
        <f>SUM(N43:N47)</f>
        <v>129651</v>
      </c>
      <c r="O49" s="106"/>
      <c r="P49" s="119">
        <f>SUM(P43:P47)</f>
        <v>102391</v>
      </c>
    </row>
    <row r="50" spans="1:16" ht="9" customHeight="1"/>
    <row r="51" spans="1:16" ht="18.75" customHeight="1">
      <c r="A51" s="138" t="s">
        <v>222</v>
      </c>
      <c r="B51" s="138"/>
      <c r="C51" s="138"/>
      <c r="D51" s="163"/>
      <c r="E51" s="163"/>
      <c r="F51" s="163"/>
      <c r="G51" s="163"/>
      <c r="H51" s="163"/>
      <c r="I51" s="163"/>
      <c r="J51" s="131"/>
      <c r="K51" s="131"/>
      <c r="L51" s="131"/>
      <c r="M51" s="131"/>
      <c r="N51" s="131"/>
      <c r="O51" s="131"/>
      <c r="P51" s="131"/>
    </row>
    <row r="52" spans="1:16" ht="13.5" customHeight="1">
      <c r="A52" s="138"/>
      <c r="B52" s="138"/>
      <c r="C52" s="138"/>
      <c r="D52" s="163"/>
      <c r="E52" s="163"/>
      <c r="F52" s="163"/>
      <c r="G52" s="163"/>
      <c r="H52" s="163"/>
      <c r="I52" s="163"/>
      <c r="J52" s="131"/>
      <c r="K52" s="131"/>
      <c r="L52" s="131"/>
      <c r="M52" s="131"/>
      <c r="N52" s="131"/>
      <c r="O52" s="131"/>
      <c r="P52" s="131"/>
    </row>
    <row r="53" spans="1:16" ht="13.5" customHeight="1">
      <c r="A53" s="138"/>
      <c r="B53" s="138"/>
      <c r="C53" s="138"/>
      <c r="D53" s="163"/>
      <c r="E53" s="163"/>
      <c r="F53" s="163"/>
      <c r="G53" s="163"/>
      <c r="H53" s="163"/>
      <c r="I53" s="163"/>
      <c r="J53" s="131"/>
      <c r="K53" s="131"/>
      <c r="L53" s="131"/>
      <c r="M53" s="131"/>
      <c r="N53" s="131"/>
      <c r="O53" s="131"/>
      <c r="P53" s="131"/>
    </row>
    <row r="54" spans="1:16" ht="13.5" customHeight="1">
      <c r="A54" s="138"/>
      <c r="B54" s="138"/>
      <c r="C54" s="138"/>
      <c r="D54" s="163"/>
      <c r="E54" s="163"/>
      <c r="F54" s="163"/>
      <c r="G54" s="163"/>
      <c r="H54" s="163"/>
      <c r="I54" s="163"/>
      <c r="J54" s="131"/>
      <c r="K54" s="131"/>
      <c r="L54" s="131"/>
      <c r="M54" s="131"/>
      <c r="N54" s="131"/>
      <c r="O54" s="131"/>
      <c r="P54" s="131"/>
    </row>
    <row r="55" spans="1:16" ht="18.75" customHeight="1">
      <c r="A55" s="138"/>
      <c r="B55" s="167"/>
      <c r="C55" s="168"/>
      <c r="D55" s="168"/>
      <c r="E55" s="167"/>
      <c r="F55" s="167"/>
      <c r="G55" s="167"/>
      <c r="H55" s="169"/>
      <c r="I55" s="169"/>
      <c r="J55" s="167"/>
      <c r="K55" s="170"/>
      <c r="L55" s="170"/>
      <c r="M55" s="131"/>
      <c r="N55" s="131"/>
      <c r="O55" s="131"/>
      <c r="P55" s="131"/>
    </row>
    <row r="56" spans="1:16" ht="18.75" customHeight="1">
      <c r="A56" s="138"/>
      <c r="B56" s="167"/>
      <c r="C56" s="168"/>
      <c r="D56" s="168"/>
      <c r="E56" s="167"/>
      <c r="F56" s="167"/>
      <c r="G56" s="167"/>
      <c r="H56" s="169"/>
      <c r="I56" s="169"/>
      <c r="J56" s="170"/>
      <c r="K56" s="170"/>
      <c r="L56" s="170"/>
      <c r="M56" s="131"/>
      <c r="N56" s="131"/>
      <c r="O56" s="131"/>
      <c r="P56" s="131"/>
    </row>
    <row r="57" spans="1:16" s="152" customFormat="1" ht="20.25" customHeight="1">
      <c r="A57" s="151" t="str">
        <f>+A1</f>
        <v xml:space="preserve">SIAMRAJ PUBLIC COMPANY LIMITED AND SUBSIDIARIES </v>
      </c>
      <c r="B57" s="151"/>
      <c r="C57" s="151"/>
      <c r="J57" s="171"/>
      <c r="K57" s="171"/>
      <c r="L57" s="171"/>
      <c r="M57" s="171"/>
      <c r="N57" s="171"/>
      <c r="O57" s="171"/>
      <c r="P57" s="171"/>
    </row>
    <row r="58" spans="1:16" s="152" customFormat="1" ht="20.25" customHeight="1">
      <c r="A58" s="151" t="s">
        <v>79</v>
      </c>
      <c r="B58" s="151"/>
      <c r="C58" s="151"/>
      <c r="J58" s="171"/>
      <c r="K58" s="171"/>
      <c r="L58" s="171"/>
      <c r="M58" s="171"/>
      <c r="N58" s="171"/>
      <c r="O58" s="171"/>
      <c r="P58" s="171"/>
    </row>
    <row r="59" spans="1:16" s="152" customFormat="1" ht="20.25" customHeight="1">
      <c r="A59" s="153" t="str">
        <f>+A3</f>
        <v>FOR THE YEAR ENDED DECEMBER 31, 2024</v>
      </c>
      <c r="B59" s="153"/>
      <c r="C59" s="153"/>
      <c r="J59" s="171"/>
      <c r="K59" s="171"/>
      <c r="L59" s="171"/>
      <c r="M59" s="171"/>
      <c r="N59" s="171"/>
      <c r="O59" s="171"/>
      <c r="P59" s="171"/>
    </row>
    <row r="60" spans="1:16" ht="20.25" customHeight="1">
      <c r="A60" s="154"/>
      <c r="B60" s="154"/>
      <c r="C60" s="154"/>
      <c r="J60" s="131"/>
      <c r="K60" s="131"/>
      <c r="L60" s="131"/>
      <c r="M60" s="131"/>
      <c r="N60" s="131"/>
      <c r="O60" s="131"/>
      <c r="P60" s="131"/>
    </row>
    <row r="61" spans="1:16" ht="20.25" customHeight="1">
      <c r="A61" s="154"/>
      <c r="B61" s="154"/>
      <c r="C61" s="154"/>
      <c r="J61" s="236" t="s">
        <v>4</v>
      </c>
      <c r="K61" s="236"/>
      <c r="L61" s="236"/>
      <c r="M61" s="124"/>
      <c r="N61" s="236" t="s">
        <v>6</v>
      </c>
      <c r="O61" s="236"/>
      <c r="P61" s="236"/>
    </row>
    <row r="62" spans="1:16" ht="20.25" customHeight="1">
      <c r="J62" s="237" t="s">
        <v>5</v>
      </c>
      <c r="K62" s="237"/>
      <c r="L62" s="237"/>
      <c r="M62" s="124"/>
      <c r="N62" s="237" t="s">
        <v>5</v>
      </c>
      <c r="O62" s="237"/>
      <c r="P62" s="237"/>
    </row>
    <row r="63" spans="1:16" ht="20.25" customHeight="1">
      <c r="I63" s="125" t="s">
        <v>7</v>
      </c>
      <c r="J63" s="126" t="str">
        <f>+J7</f>
        <v>2024</v>
      </c>
      <c r="L63" s="126" t="str">
        <f>+L7</f>
        <v>2023</v>
      </c>
      <c r="M63" s="128"/>
      <c r="N63" s="126" t="str">
        <f>+N7</f>
        <v>2024</v>
      </c>
      <c r="P63" s="126" t="str">
        <f>+P7</f>
        <v>2023</v>
      </c>
    </row>
    <row r="64" spans="1:16" ht="20.25" customHeight="1">
      <c r="A64" s="172" t="s">
        <v>94</v>
      </c>
      <c r="B64" s="172"/>
      <c r="C64" s="172"/>
      <c r="J64" s="131"/>
      <c r="K64" s="131"/>
      <c r="L64" s="131"/>
      <c r="M64" s="131"/>
      <c r="N64" s="131"/>
      <c r="O64" s="131"/>
      <c r="P64" s="131"/>
    </row>
    <row r="65" spans="1:16" ht="20.25" customHeight="1">
      <c r="B65" s="127" t="s">
        <v>199</v>
      </c>
      <c r="J65" s="70">
        <v>1306</v>
      </c>
      <c r="K65" s="70"/>
      <c r="L65" s="70">
        <v>-9026</v>
      </c>
      <c r="M65" s="131"/>
      <c r="N65" s="70">
        <v>2994</v>
      </c>
      <c r="O65" s="131"/>
      <c r="P65" s="70">
        <v>1654</v>
      </c>
    </row>
    <row r="66" spans="1:16" ht="20.25" customHeight="1">
      <c r="B66" s="127" t="s">
        <v>104</v>
      </c>
      <c r="J66" s="70">
        <v>0</v>
      </c>
      <c r="K66" s="70"/>
      <c r="L66" s="70">
        <v>0</v>
      </c>
      <c r="M66" s="131"/>
      <c r="N66" s="70">
        <v>0</v>
      </c>
      <c r="O66" s="131"/>
      <c r="P66" s="70">
        <v>-16650</v>
      </c>
    </row>
    <row r="67" spans="1:16" ht="20.25" customHeight="1">
      <c r="B67" s="127" t="s">
        <v>105</v>
      </c>
      <c r="J67" s="70">
        <v>0</v>
      </c>
      <c r="K67" s="70"/>
      <c r="L67" s="70">
        <v>5300</v>
      </c>
      <c r="M67" s="131"/>
      <c r="N67" s="70">
        <v>28500</v>
      </c>
      <c r="O67" s="131"/>
      <c r="P67" s="70">
        <v>15800</v>
      </c>
    </row>
    <row r="68" spans="1:16" ht="20.25" customHeight="1">
      <c r="B68" s="127" t="s">
        <v>106</v>
      </c>
      <c r="J68" s="70">
        <v>0</v>
      </c>
      <c r="K68" s="70"/>
      <c r="L68" s="70">
        <v>-500</v>
      </c>
      <c r="M68" s="131"/>
      <c r="N68" s="70">
        <v>-105600</v>
      </c>
      <c r="O68" s="131"/>
      <c r="P68" s="70">
        <v>-47200</v>
      </c>
    </row>
    <row r="69" spans="1:16" ht="20.25" customHeight="1">
      <c r="B69" s="127" t="s">
        <v>200</v>
      </c>
      <c r="J69" s="70">
        <v>7000</v>
      </c>
      <c r="K69" s="70"/>
      <c r="L69" s="70">
        <v>672</v>
      </c>
      <c r="M69" s="131"/>
      <c r="N69" s="70">
        <v>7000</v>
      </c>
      <c r="O69" s="131"/>
      <c r="P69" s="70">
        <v>672</v>
      </c>
    </row>
    <row r="70" spans="1:16" ht="20.25" customHeight="1">
      <c r="B70" s="127" t="s">
        <v>201</v>
      </c>
      <c r="J70" s="70">
        <v>1309</v>
      </c>
      <c r="K70" s="70"/>
      <c r="L70" s="70">
        <v>2288</v>
      </c>
      <c r="M70" s="131"/>
      <c r="N70" s="70">
        <v>1128</v>
      </c>
      <c r="O70" s="131"/>
      <c r="P70" s="70">
        <v>1876</v>
      </c>
    </row>
    <row r="71" spans="1:16" ht="20.25" customHeight="1">
      <c r="B71" s="173" t="s">
        <v>95</v>
      </c>
      <c r="E71" s="173"/>
      <c r="F71" s="173"/>
      <c r="G71" s="173"/>
      <c r="H71" s="173"/>
      <c r="I71" s="173"/>
      <c r="J71" s="70">
        <v>-1966</v>
      </c>
      <c r="K71" s="70"/>
      <c r="L71" s="70">
        <v>-10573</v>
      </c>
      <c r="M71" s="131"/>
      <c r="N71" s="70">
        <v>-1488</v>
      </c>
      <c r="O71" s="131"/>
      <c r="P71" s="70">
        <v>-632</v>
      </c>
    </row>
    <row r="72" spans="1:16" ht="20.25" customHeight="1">
      <c r="B72" s="173" t="s">
        <v>114</v>
      </c>
      <c r="E72" s="173"/>
      <c r="F72" s="173"/>
      <c r="G72" s="173"/>
      <c r="H72" s="173"/>
      <c r="I72" s="173"/>
      <c r="J72" s="70">
        <v>-1055</v>
      </c>
      <c r="K72" s="70"/>
      <c r="L72" s="70">
        <v>-520</v>
      </c>
      <c r="M72" s="131"/>
      <c r="N72" s="70">
        <v>0</v>
      </c>
      <c r="O72" s="131"/>
      <c r="P72" s="70">
        <v>0</v>
      </c>
    </row>
    <row r="73" spans="1:16" ht="20.25" customHeight="1">
      <c r="B73" s="173" t="s">
        <v>107</v>
      </c>
      <c r="E73" s="173"/>
      <c r="F73" s="173"/>
      <c r="G73" s="173"/>
      <c r="H73" s="173"/>
      <c r="I73" s="173"/>
      <c r="J73" s="70">
        <v>-6</v>
      </c>
      <c r="K73" s="70"/>
      <c r="L73" s="70">
        <v>-19</v>
      </c>
      <c r="M73" s="131"/>
      <c r="N73" s="70">
        <v>0</v>
      </c>
      <c r="O73" s="131"/>
      <c r="P73" s="70">
        <v>0</v>
      </c>
    </row>
    <row r="74" spans="1:16" ht="20.25" customHeight="1">
      <c r="B74" s="173" t="s">
        <v>202</v>
      </c>
      <c r="E74" s="173"/>
      <c r="F74" s="173"/>
      <c r="G74" s="173"/>
      <c r="H74" s="173"/>
      <c r="I74" s="173"/>
      <c r="J74" s="70">
        <v>-370</v>
      </c>
      <c r="K74" s="70"/>
      <c r="L74" s="70">
        <v>0</v>
      </c>
      <c r="M74" s="131"/>
      <c r="N74" s="70">
        <v>0</v>
      </c>
      <c r="O74" s="131"/>
      <c r="P74" s="70">
        <v>0</v>
      </c>
    </row>
    <row r="75" spans="1:16" ht="20.25" customHeight="1">
      <c r="B75" s="173" t="s">
        <v>156</v>
      </c>
      <c r="E75" s="173"/>
      <c r="F75" s="173"/>
      <c r="G75" s="173"/>
      <c r="H75" s="173"/>
      <c r="I75" s="173"/>
      <c r="J75" s="36">
        <v>0</v>
      </c>
      <c r="K75" s="131"/>
      <c r="L75" s="36">
        <v>0</v>
      </c>
      <c r="M75" s="131"/>
      <c r="N75" s="131">
        <v>0</v>
      </c>
      <c r="O75" s="131"/>
      <c r="P75" s="36">
        <v>29078</v>
      </c>
    </row>
    <row r="76" spans="1:16" ht="20.25" customHeight="1">
      <c r="B76" s="127" t="s">
        <v>131</v>
      </c>
      <c r="E76" s="173"/>
      <c r="F76" s="173"/>
      <c r="G76" s="173"/>
      <c r="H76" s="173"/>
      <c r="I76" s="173"/>
      <c r="J76" s="70">
        <v>6000</v>
      </c>
      <c r="K76" s="70"/>
      <c r="L76" s="70">
        <v>0</v>
      </c>
      <c r="M76" s="131"/>
      <c r="N76" s="70">
        <v>20000</v>
      </c>
      <c r="O76" s="131"/>
      <c r="P76" s="70">
        <v>10000</v>
      </c>
    </row>
    <row r="77" spans="1:16" ht="20.25" customHeight="1">
      <c r="B77" s="156" t="s">
        <v>196</v>
      </c>
      <c r="E77" s="173"/>
      <c r="F77" s="173"/>
      <c r="G77" s="173"/>
      <c r="H77" s="173"/>
      <c r="I77" s="174">
        <v>9</v>
      </c>
      <c r="J77" s="70">
        <v>0</v>
      </c>
      <c r="K77" s="70"/>
      <c r="L77" s="70">
        <v>27426</v>
      </c>
      <c r="M77" s="131"/>
      <c r="N77" s="70">
        <v>0</v>
      </c>
      <c r="O77" s="131"/>
      <c r="P77" s="70">
        <v>0</v>
      </c>
    </row>
    <row r="78" spans="1:16" ht="20.25" customHeight="1">
      <c r="A78" s="172" t="s">
        <v>96</v>
      </c>
      <c r="E78" s="163"/>
      <c r="F78" s="163"/>
      <c r="G78" s="163"/>
      <c r="H78" s="163"/>
      <c r="I78" s="163"/>
      <c r="J78" s="95">
        <f>SUM(J65:J77)</f>
        <v>12218</v>
      </c>
      <c r="K78" s="96"/>
      <c r="L78" s="95">
        <f>SUM(L65:L77)</f>
        <v>15048</v>
      </c>
      <c r="M78" s="175"/>
      <c r="N78" s="95">
        <f>SUM(N65:N77)</f>
        <v>-47466</v>
      </c>
      <c r="O78" s="175"/>
      <c r="P78" s="95">
        <f>SUM(P65:P77)</f>
        <v>-5402</v>
      </c>
    </row>
    <row r="79" spans="1:16" ht="20.25" customHeight="1">
      <c r="A79" s="172"/>
      <c r="E79" s="163"/>
      <c r="F79" s="163"/>
      <c r="G79" s="163"/>
      <c r="H79" s="163"/>
      <c r="I79" s="163"/>
      <c r="J79" s="96"/>
      <c r="K79" s="96"/>
      <c r="L79" s="96"/>
      <c r="M79" s="175"/>
      <c r="N79" s="96"/>
      <c r="O79" s="175"/>
      <c r="P79" s="96"/>
    </row>
    <row r="80" spans="1:16" ht="20.25" customHeight="1">
      <c r="A80" s="172" t="s">
        <v>97</v>
      </c>
      <c r="B80" s="172"/>
      <c r="C80" s="172"/>
      <c r="J80" s="131"/>
      <c r="K80" s="131"/>
      <c r="L80" s="131"/>
      <c r="M80" s="131"/>
      <c r="N80" s="131"/>
      <c r="O80" s="131"/>
      <c r="P80" s="131"/>
    </row>
    <row r="81" spans="1:16" ht="20.25" customHeight="1">
      <c r="B81" s="160" t="s">
        <v>108</v>
      </c>
      <c r="J81" s="36">
        <v>574173</v>
      </c>
      <c r="K81" s="70"/>
      <c r="L81" s="36">
        <v>985636</v>
      </c>
      <c r="M81" s="131"/>
      <c r="N81" s="36">
        <v>574173</v>
      </c>
      <c r="O81" s="131"/>
      <c r="P81" s="36">
        <v>985636</v>
      </c>
    </row>
    <row r="82" spans="1:16" s="124" customFormat="1" ht="20.25" customHeight="1">
      <c r="A82" s="127"/>
      <c r="B82" s="160" t="s">
        <v>109</v>
      </c>
      <c r="C82" s="127"/>
      <c r="E82" s="127"/>
      <c r="F82" s="127"/>
      <c r="G82" s="127"/>
      <c r="H82" s="127"/>
      <c r="I82" s="127"/>
      <c r="J82" s="36">
        <v>-683148</v>
      </c>
      <c r="K82" s="70"/>
      <c r="L82" s="36">
        <v>-1036284</v>
      </c>
      <c r="M82" s="131"/>
      <c r="N82" s="36">
        <v>-683148</v>
      </c>
      <c r="O82" s="131"/>
      <c r="P82" s="36">
        <v>-1036284</v>
      </c>
    </row>
    <row r="83" spans="1:16" s="124" customFormat="1" ht="20.25" customHeight="1">
      <c r="A83" s="127"/>
      <c r="B83" s="160" t="s">
        <v>203</v>
      </c>
      <c r="C83" s="127"/>
      <c r="D83" s="127"/>
      <c r="E83" s="127"/>
      <c r="F83" s="127"/>
      <c r="G83" s="127"/>
      <c r="H83" s="127"/>
      <c r="I83" s="127"/>
      <c r="J83" s="36">
        <v>5500</v>
      </c>
      <c r="K83" s="70"/>
      <c r="L83" s="36">
        <v>0</v>
      </c>
      <c r="M83" s="131"/>
      <c r="N83" s="36">
        <v>45500</v>
      </c>
      <c r="O83" s="131"/>
      <c r="P83" s="36">
        <v>0</v>
      </c>
    </row>
    <row r="84" spans="1:16" s="124" customFormat="1" ht="20.25" customHeight="1">
      <c r="A84" s="127"/>
      <c r="B84" s="160" t="s">
        <v>204</v>
      </c>
      <c r="C84" s="127"/>
      <c r="E84" s="127"/>
      <c r="F84" s="127"/>
      <c r="G84" s="127"/>
      <c r="H84" s="127"/>
      <c r="I84" s="127"/>
      <c r="J84" s="36">
        <v>0</v>
      </c>
      <c r="K84" s="70"/>
      <c r="L84" s="36">
        <v>0</v>
      </c>
      <c r="M84" s="131"/>
      <c r="N84" s="36">
        <v>-30000</v>
      </c>
      <c r="O84" s="131"/>
      <c r="P84" s="36">
        <v>0</v>
      </c>
    </row>
    <row r="85" spans="1:16" s="124" customFormat="1" ht="20.25" customHeight="1">
      <c r="B85" s="124" t="s">
        <v>115</v>
      </c>
      <c r="J85" s="36">
        <v>0</v>
      </c>
      <c r="K85" s="70"/>
      <c r="L85" s="36">
        <v>27420</v>
      </c>
      <c r="M85" s="131"/>
      <c r="N85" s="36">
        <v>0</v>
      </c>
      <c r="O85" s="131"/>
      <c r="P85" s="36">
        <v>0</v>
      </c>
    </row>
    <row r="86" spans="1:16" s="124" customFormat="1" ht="20.25" customHeight="1">
      <c r="B86" s="176" t="s">
        <v>110</v>
      </c>
      <c r="J86" s="36">
        <v>-74948</v>
      </c>
      <c r="K86" s="70"/>
      <c r="L86" s="36">
        <v>-51789</v>
      </c>
      <c r="M86" s="131"/>
      <c r="N86" s="36">
        <v>-6667</v>
      </c>
      <c r="O86" s="131"/>
      <c r="P86" s="36">
        <v>-8667</v>
      </c>
    </row>
    <row r="87" spans="1:16" s="124" customFormat="1" ht="20.25" customHeight="1">
      <c r="B87" s="124" t="s">
        <v>111</v>
      </c>
      <c r="J87" s="36">
        <v>-14120</v>
      </c>
      <c r="K87" s="70"/>
      <c r="L87" s="36">
        <v>-19070</v>
      </c>
      <c r="M87" s="131"/>
      <c r="N87" s="36">
        <v>-4988</v>
      </c>
      <c r="O87" s="131"/>
      <c r="P87" s="36">
        <v>-9107</v>
      </c>
    </row>
    <row r="88" spans="1:16" s="124" customFormat="1" ht="20.25" customHeight="1">
      <c r="B88" s="124" t="s">
        <v>112</v>
      </c>
      <c r="J88" s="36"/>
      <c r="K88" s="70"/>
      <c r="L88" s="36"/>
      <c r="M88" s="131"/>
      <c r="N88" s="36"/>
      <c r="O88" s="131"/>
      <c r="P88" s="36"/>
    </row>
    <row r="89" spans="1:16" s="124" customFormat="1" ht="20.25" customHeight="1">
      <c r="B89" s="124" t="s">
        <v>113</v>
      </c>
      <c r="J89" s="36">
        <v>0</v>
      </c>
      <c r="K89" s="70"/>
      <c r="L89" s="36">
        <v>1200</v>
      </c>
      <c r="M89" s="131"/>
      <c r="N89" s="36">
        <v>0</v>
      </c>
      <c r="O89" s="131"/>
      <c r="P89" s="36">
        <v>0</v>
      </c>
    </row>
    <row r="90" spans="1:16" s="124" customFormat="1" ht="20.25" customHeight="1">
      <c r="A90" s="172" t="s">
        <v>98</v>
      </c>
      <c r="E90" s="177"/>
      <c r="F90" s="177"/>
      <c r="G90" s="177"/>
      <c r="H90" s="177"/>
      <c r="I90" s="177"/>
      <c r="J90" s="95">
        <f>SUM(J81:J89)</f>
        <v>-192543</v>
      </c>
      <c r="K90" s="96"/>
      <c r="L90" s="95">
        <f>SUM(L81:L89)</f>
        <v>-92887</v>
      </c>
      <c r="M90" s="175"/>
      <c r="N90" s="95">
        <f>SUM(N81:N89)</f>
        <v>-105130</v>
      </c>
      <c r="O90" s="175"/>
      <c r="P90" s="95">
        <f>SUM(P81:P89)</f>
        <v>-68422</v>
      </c>
    </row>
    <row r="91" spans="1:16" ht="20.25" customHeight="1">
      <c r="A91" s="124"/>
      <c r="B91" s="124"/>
      <c r="C91" s="124"/>
      <c r="D91" s="177"/>
      <c r="E91" s="177"/>
      <c r="F91" s="177"/>
      <c r="G91" s="177"/>
      <c r="H91" s="177"/>
      <c r="I91" s="177"/>
      <c r="J91" s="71"/>
      <c r="K91" s="71"/>
      <c r="L91" s="71"/>
      <c r="M91" s="131"/>
      <c r="N91" s="71"/>
      <c r="O91" s="131"/>
      <c r="P91" s="71"/>
    </row>
    <row r="92" spans="1:16" ht="20.25" customHeight="1">
      <c r="A92" s="172" t="s">
        <v>99</v>
      </c>
      <c r="B92" s="172"/>
      <c r="C92" s="172"/>
      <c r="J92" s="178">
        <f>J90+J78+J49</f>
        <v>-52323</v>
      </c>
      <c r="K92" s="178"/>
      <c r="L92" s="178">
        <v>718</v>
      </c>
      <c r="M92" s="178"/>
      <c r="N92" s="178">
        <f>N90+N78+N49</f>
        <v>-22945</v>
      </c>
      <c r="O92" s="178"/>
      <c r="P92" s="178">
        <v>28567</v>
      </c>
    </row>
    <row r="93" spans="1:16" ht="20.25" customHeight="1">
      <c r="A93" s="173" t="s">
        <v>116</v>
      </c>
      <c r="B93" s="173"/>
      <c r="C93" s="173"/>
      <c r="J93" s="179">
        <v>-6</v>
      </c>
      <c r="K93" s="179"/>
      <c r="L93" s="179">
        <v>-41</v>
      </c>
      <c r="M93" s="179"/>
      <c r="N93" s="179">
        <v>-6</v>
      </c>
      <c r="O93" s="179"/>
      <c r="P93" s="179">
        <v>-41</v>
      </c>
    </row>
    <row r="94" spans="1:16" ht="20.25" customHeight="1">
      <c r="A94" s="172" t="s">
        <v>117</v>
      </c>
      <c r="B94" s="173"/>
      <c r="C94" s="173"/>
      <c r="J94" s="97">
        <f>'BS (T)'!M10</f>
        <v>113509</v>
      </c>
      <c r="K94" s="97"/>
      <c r="L94" s="97">
        <v>112832</v>
      </c>
      <c r="M94" s="178"/>
      <c r="N94" s="97">
        <f>'BS (T)'!Q10</f>
        <v>52791</v>
      </c>
      <c r="O94" s="178"/>
      <c r="P94" s="97">
        <v>24265</v>
      </c>
    </row>
    <row r="95" spans="1:16" ht="20.25" customHeight="1" thickBot="1">
      <c r="A95" s="172" t="s">
        <v>205</v>
      </c>
      <c r="B95" s="173"/>
      <c r="C95" s="173"/>
      <c r="J95" s="180">
        <f>SUM(J92:J94)</f>
        <v>61180</v>
      </c>
      <c r="K95" s="178"/>
      <c r="L95" s="180">
        <f>SUM(L92:L94)</f>
        <v>113509</v>
      </c>
      <c r="M95" s="178"/>
      <c r="N95" s="180">
        <f>SUM(N92:N94)</f>
        <v>29840</v>
      </c>
      <c r="O95" s="178"/>
      <c r="P95" s="180">
        <f>SUM(P92:P94)</f>
        <v>52791</v>
      </c>
    </row>
    <row r="96" spans="1:16" ht="20.25" customHeight="1" thickTop="1">
      <c r="A96" s="173"/>
      <c r="B96" s="173"/>
      <c r="C96" s="173"/>
      <c r="J96" s="179"/>
      <c r="K96" s="179"/>
      <c r="L96" s="179"/>
      <c r="M96" s="179"/>
      <c r="N96" s="179"/>
      <c r="O96" s="179"/>
      <c r="P96" s="179"/>
    </row>
    <row r="97" spans="1:16" ht="20.25" customHeight="1">
      <c r="A97" s="181" t="s">
        <v>206</v>
      </c>
      <c r="B97" s="181"/>
      <c r="C97" s="181"/>
      <c r="D97" s="182"/>
      <c r="E97" s="182"/>
      <c r="F97" s="183"/>
      <c r="G97" s="182"/>
      <c r="J97" s="179"/>
      <c r="K97" s="179"/>
      <c r="L97" s="179"/>
      <c r="M97" s="179"/>
      <c r="N97" s="179"/>
      <c r="O97" s="179"/>
      <c r="P97" s="179"/>
    </row>
    <row r="98" spans="1:16" ht="20.25" customHeight="1">
      <c r="B98" s="184" t="s">
        <v>118</v>
      </c>
      <c r="E98" s="185"/>
      <c r="F98" s="186"/>
      <c r="G98" s="182"/>
      <c r="J98" s="179">
        <v>158</v>
      </c>
      <c r="K98" s="179"/>
      <c r="L98" s="179">
        <v>4053</v>
      </c>
      <c r="M98" s="179"/>
      <c r="N98" s="179">
        <v>39</v>
      </c>
      <c r="O98" s="179"/>
      <c r="P98" s="179">
        <v>56</v>
      </c>
    </row>
    <row r="99" spans="1:16" ht="20.25" customHeight="1">
      <c r="B99" s="184" t="s">
        <v>119</v>
      </c>
      <c r="E99" s="182"/>
      <c r="F99" s="183"/>
      <c r="G99" s="182"/>
      <c r="J99" s="179">
        <v>904</v>
      </c>
      <c r="K99" s="179"/>
      <c r="L99" s="179">
        <v>2019</v>
      </c>
      <c r="M99" s="179"/>
      <c r="N99" s="179">
        <v>216</v>
      </c>
      <c r="O99" s="179"/>
      <c r="P99" s="179">
        <v>1378</v>
      </c>
    </row>
    <row r="100" spans="1:16" ht="7.15" customHeight="1">
      <c r="A100" s="184"/>
      <c r="B100" s="184"/>
      <c r="C100" s="184"/>
      <c r="D100" s="187"/>
      <c r="E100" s="182"/>
      <c r="F100" s="183"/>
      <c r="G100" s="182"/>
      <c r="J100" s="179"/>
      <c r="K100" s="179"/>
      <c r="L100" s="179"/>
      <c r="M100" s="179"/>
      <c r="N100" s="179"/>
      <c r="O100" s="179"/>
      <c r="P100" s="179"/>
    </row>
    <row r="101" spans="1:16" ht="20.25" customHeight="1">
      <c r="A101" s="138" t="s">
        <v>222</v>
      </c>
      <c r="B101" s="138"/>
      <c r="C101" s="138"/>
      <c r="J101" s="179"/>
      <c r="K101" s="179"/>
      <c r="L101" s="179"/>
      <c r="M101" s="179"/>
      <c r="N101" s="179"/>
      <c r="O101" s="179"/>
      <c r="P101" s="179"/>
    </row>
    <row r="102" spans="1:16" ht="25.5" customHeight="1">
      <c r="A102" s="188"/>
      <c r="B102" s="188"/>
      <c r="C102" s="188"/>
      <c r="J102" s="179"/>
      <c r="K102" s="179"/>
      <c r="L102" s="179"/>
      <c r="M102" s="179"/>
      <c r="N102" s="179"/>
      <c r="O102" s="179"/>
      <c r="P102" s="179"/>
    </row>
    <row r="103" spans="1:16" ht="25.5" customHeight="1">
      <c r="J103" s="179"/>
      <c r="K103" s="179"/>
      <c r="L103" s="179"/>
      <c r="M103" s="179"/>
      <c r="N103" s="179"/>
      <c r="O103" s="179"/>
      <c r="P103" s="179"/>
    </row>
    <row r="104" spans="1:16" ht="20.25" customHeight="1">
      <c r="A104" s="189"/>
      <c r="B104" s="167"/>
      <c r="C104" s="168"/>
      <c r="D104" s="168"/>
      <c r="E104" s="167"/>
      <c r="F104" s="167"/>
      <c r="G104" s="167"/>
      <c r="H104" s="169"/>
      <c r="I104" s="169"/>
      <c r="J104" s="167"/>
      <c r="K104" s="170"/>
      <c r="L104" s="170"/>
      <c r="M104" s="190"/>
      <c r="N104" s="179"/>
      <c r="O104" s="179"/>
      <c r="P104" s="179"/>
    </row>
    <row r="105" spans="1:16" ht="20.25" customHeight="1">
      <c r="A105" s="189"/>
      <c r="B105" s="167"/>
      <c r="C105" s="168"/>
      <c r="D105" s="168"/>
      <c r="E105" s="167"/>
      <c r="F105" s="167"/>
      <c r="G105" s="167"/>
      <c r="H105" s="169"/>
      <c r="I105" s="169"/>
      <c r="J105" s="170"/>
      <c r="K105" s="170"/>
      <c r="L105" s="170"/>
      <c r="M105" s="190"/>
      <c r="N105" s="179"/>
      <c r="O105" s="179"/>
      <c r="P105" s="179"/>
    </row>
    <row r="106" spans="1:16" ht="20.25" customHeight="1">
      <c r="J106" s="179"/>
      <c r="K106" s="179"/>
      <c r="L106" s="179"/>
      <c r="M106" s="179"/>
      <c r="N106" s="179"/>
      <c r="O106" s="179"/>
      <c r="P106" s="179"/>
    </row>
  </sheetData>
  <mergeCells count="8">
    <mergeCell ref="J6:L6"/>
    <mergeCell ref="N6:P6"/>
    <mergeCell ref="J62:L62"/>
    <mergeCell ref="N62:P62"/>
    <mergeCell ref="J5:L5"/>
    <mergeCell ref="N5:P5"/>
    <mergeCell ref="J61:L61"/>
    <mergeCell ref="N61:P61"/>
  </mergeCells>
  <pageMargins left="0.62992125984251968" right="0.2" top="0.55118110236220474" bottom="0.39370078740157483" header="0.31496062992125984" footer="0.31496062992125984"/>
  <pageSetup paperSize="9" scale="78" firstPageNumber="3" fitToHeight="0" orientation="portrait" useFirstPageNumber="1" r:id="rId1"/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4b85bbb0-c2b7-48a8-9807-ecad24db0e52" xsi:nil="true"/>
    <Preparer_x0020_Sign_x002d_off xmlns="4b85bbb0-c2b7-48a8-9807-ecad24db0e52" xsi:nil="true"/>
    <TaxCatchAll xmlns="f791cc85-132a-4985-b371-ebd4083a2b78" xsi:nil="true"/>
    <lcf76f155ced4ddcb4097134ff3c332f xmlns="4b85bbb0-c2b7-48a8-9807-ecad24db0e52">
      <Terms xmlns="http://schemas.microsoft.com/office/infopath/2007/PartnerControls"/>
    </lcf76f155ced4ddcb4097134ff3c332f>
    <Status xmlns="4b85bbb0-c2b7-48a8-9807-ecad24db0e5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98F5A14719142981A41B36F8B10D2" ma:contentTypeVersion="14" ma:contentTypeDescription="Create a new document." ma:contentTypeScope="" ma:versionID="0b39528d2fa7cda1ca1f25097cff1085">
  <xsd:schema xmlns:xsd="http://www.w3.org/2001/XMLSchema" xmlns:xs="http://www.w3.org/2001/XMLSchema" xmlns:p="http://schemas.microsoft.com/office/2006/metadata/properties" xmlns:ns2="4b85bbb0-c2b7-48a8-9807-ecad24db0e52" xmlns:ns3="f791cc85-132a-4985-b371-ebd4083a2b78" targetNamespace="http://schemas.microsoft.com/office/2006/metadata/properties" ma:root="true" ma:fieldsID="e9a55efbc50157bebcbe04fd598f1e9e" ns2:_="" ns3:_="">
    <xsd:import namespace="4b85bbb0-c2b7-48a8-9807-ecad24db0e52"/>
    <xsd:import namespace="f791cc85-132a-4985-b371-ebd4083a2b78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5bbb0-c2b7-48a8-9807-ecad24db0e52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ยังไม่เสร็จ (◕︵◕)"/>
          <xsd:enumeration value="เสร็จแล้ว (៸៸&gt;⩊&lt;៸៸)"/>
          <xsd:enumeration value="กำลังทำ (ᐡᴗ ̫ᴗᐡ)"/>
          <xsd:enumeration value="เตรียมเสร็จแล้ว (&gt;̯-̮&lt;̯)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1cc85-132a-4985-b371-ebd4083a2b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d131019d-e338-48e1-9c65-2ea71f85770d}" ma:internalName="TaxCatchAll" ma:showField="CatchAllData" ma:web="f791cc85-132a-4985-b371-ebd4083a2b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0F825E-863F-4B1D-AC29-1CEF9B6730AE}">
  <ds:schemaRefs>
    <ds:schemaRef ds:uri="f791cc85-132a-4985-b371-ebd4083a2b78"/>
    <ds:schemaRef ds:uri="http://schemas.microsoft.com/office/2006/metadata/properties"/>
    <ds:schemaRef ds:uri="http://schemas.microsoft.com/office/2006/documentManagement/types"/>
    <ds:schemaRef ds:uri="4b85bbb0-c2b7-48a8-9807-ecad24db0e52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6685F5C-6F0C-4EDD-96A0-966C7BF9C4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85bbb0-c2b7-48a8-9807-ecad24db0e52"/>
    <ds:schemaRef ds:uri="f791cc85-132a-4985-b371-ebd4083a2b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(T)</vt:lpstr>
      <vt:lpstr>PL (T)</vt:lpstr>
      <vt:lpstr>EQ Conso (T)</vt:lpstr>
      <vt:lpstr>EQ (T)</vt:lpstr>
      <vt:lpstr>CF (T) </vt:lpstr>
      <vt:lpstr>'CF (T) '!Print_Area</vt:lpstr>
      <vt:lpstr>'EQ Conso (T)'!Print_Area</vt:lpstr>
      <vt:lpstr>'PL (T)'!Print_Area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Warissara Nuchnaka</cp:lastModifiedBy>
  <cp:lastPrinted>2025-02-20T07:41:23Z</cp:lastPrinted>
  <dcterms:created xsi:type="dcterms:W3CDTF">2002-07-07T03:31:04Z</dcterms:created>
  <dcterms:modified xsi:type="dcterms:W3CDTF">2025-02-20T09:37:27Z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0x01010055398F5A14719142981A41B36F8B10D2</vt:lpwstr>
  </property>
  <property fmtid="{D5CDD505-2E9C-101B-9397-08002B2CF9AE}" pid="3" name="MediaServiceImageTags">
    <vt:lpwstr/>
  </property>
</Properties>
</file>